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autoCompressPictures="0"/>
  <mc:AlternateContent xmlns:mc="http://schemas.openxmlformats.org/markup-compatibility/2006">
    <mc:Choice Requires="x15">
      <x15ac:absPath xmlns:x15ac="http://schemas.microsoft.com/office/spreadsheetml/2010/11/ac" url="C:\Users\inge\NAS\Solid Crafts\Sales\Final Factory Sales Folder\"/>
    </mc:Choice>
  </mc:AlternateContent>
  <xr:revisionPtr revIDLastSave="0" documentId="13_ncr:1_{C9FCD91D-5FE0-4D7B-9544-2E524D73E315}" xr6:coauthVersionLast="47" xr6:coauthVersionMax="47" xr10:uidLastSave="{00000000-0000-0000-0000-000000000000}"/>
  <bookViews>
    <workbookView xWindow="-108" yWindow="-108" windowWidth="23256" windowHeight="12456" tabRatio="500" xr2:uid="{00000000-000D-0000-FFFF-FFFF00000000}"/>
  </bookViews>
  <sheets>
    <sheet name="Solid Products" sheetId="3" r:id="rId1"/>
    <sheet name="Pricelist June '20 usd" sheetId="6" state="hidden" r:id="rId2"/>
    <sheet name="Blad4" sheetId="7" state="hidden" r:id="rId3"/>
  </sheets>
  <definedNames>
    <definedName name="_xlnm.Print_Area" localSheetId="0">'Solid Products'!$A$1:$F$102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97" i="3" l="1"/>
  <c r="F96" i="3"/>
  <c r="F95" i="3"/>
  <c r="E76" i="3" l="1"/>
  <c r="F76" i="3" s="1"/>
  <c r="F74" i="3"/>
  <c r="F73" i="3"/>
  <c r="F68" i="3"/>
  <c r="F67" i="3"/>
  <c r="F66" i="3"/>
  <c r="F65" i="3"/>
  <c r="B64" i="3"/>
  <c r="A60" i="3"/>
  <c r="F55" i="3"/>
  <c r="F54" i="3"/>
  <c r="F53" i="3"/>
  <c r="F52" i="3"/>
  <c r="F50" i="3"/>
  <c r="F49" i="3"/>
  <c r="F48" i="3"/>
  <c r="F47" i="3"/>
  <c r="F45" i="3"/>
  <c r="F44" i="3"/>
  <c r="F42" i="3"/>
  <c r="F41" i="3"/>
  <c r="F39" i="3"/>
  <c r="F38" i="3"/>
  <c r="F37" i="3"/>
  <c r="F36" i="3"/>
  <c r="F34" i="3"/>
  <c r="F33" i="3"/>
  <c r="F32" i="3"/>
  <c r="F31" i="3"/>
  <c r="B2" i="7"/>
  <c r="B4" i="7"/>
  <c r="B3" i="7"/>
  <c r="G66" i="6"/>
  <c r="H66" i="6"/>
  <c r="F66" i="6"/>
  <c r="F62" i="6"/>
  <c r="G62" i="6"/>
  <c r="H62" i="6"/>
  <c r="F63" i="6"/>
  <c r="G63" i="6"/>
  <c r="H63" i="6"/>
  <c r="F64" i="6"/>
  <c r="G64" i="6"/>
  <c r="H64" i="6"/>
  <c r="G61" i="6"/>
  <c r="H61" i="6"/>
  <c r="F61" i="6"/>
  <c r="F54" i="6"/>
  <c r="G54" i="6"/>
  <c r="H54" i="6"/>
  <c r="F55" i="6"/>
  <c r="G55" i="6"/>
  <c r="H55" i="6"/>
  <c r="F56" i="6"/>
  <c r="G56" i="6"/>
  <c r="H56" i="6"/>
  <c r="F57" i="6"/>
  <c r="G57" i="6"/>
  <c r="H57" i="6"/>
  <c r="F58" i="6"/>
  <c r="G58" i="6"/>
  <c r="H58" i="6"/>
  <c r="F59" i="6"/>
  <c r="G59" i="6"/>
  <c r="H59" i="6"/>
  <c r="G53" i="6"/>
  <c r="H53" i="6"/>
  <c r="F53" i="6"/>
  <c r="F45" i="6"/>
  <c r="G45" i="6"/>
  <c r="H45" i="6"/>
  <c r="F46" i="6"/>
  <c r="G46" i="6"/>
  <c r="H46" i="6"/>
  <c r="F47" i="6"/>
  <c r="G47" i="6"/>
  <c r="H47" i="6"/>
  <c r="F48" i="6"/>
  <c r="G48" i="6"/>
  <c r="H48" i="6"/>
  <c r="F49" i="6"/>
  <c r="G49" i="6"/>
  <c r="H49" i="6"/>
  <c r="F50" i="6"/>
  <c r="G50" i="6"/>
  <c r="H50" i="6"/>
  <c r="G44" i="6"/>
  <c r="H44" i="6"/>
  <c r="F44" i="6"/>
  <c r="F33" i="6"/>
  <c r="G33" i="6"/>
  <c r="H33" i="6"/>
  <c r="F34" i="6"/>
  <c r="G34" i="6"/>
  <c r="H34" i="6"/>
  <c r="F35" i="6"/>
  <c r="G35" i="6"/>
  <c r="H35" i="6"/>
  <c r="F36" i="6"/>
  <c r="G36" i="6"/>
  <c r="H36" i="6"/>
  <c r="F37" i="6"/>
  <c r="G37" i="6"/>
  <c r="H37" i="6"/>
  <c r="F38" i="6"/>
  <c r="G38" i="6"/>
  <c r="H38" i="6"/>
  <c r="F39" i="6"/>
  <c r="G39" i="6"/>
  <c r="H39" i="6"/>
  <c r="F40" i="6"/>
  <c r="G40" i="6"/>
  <c r="H40" i="6"/>
  <c r="G32" i="6"/>
  <c r="H32" i="6"/>
  <c r="F32" i="6"/>
  <c r="F22" i="6"/>
  <c r="G22" i="6"/>
  <c r="H22" i="6"/>
  <c r="F23" i="6"/>
  <c r="G23" i="6"/>
  <c r="H23" i="6"/>
  <c r="F24" i="6"/>
  <c r="G24" i="6"/>
  <c r="H24" i="6"/>
  <c r="F25" i="6"/>
  <c r="G25" i="6"/>
  <c r="H25" i="6"/>
  <c r="F26" i="6"/>
  <c r="G26" i="6"/>
  <c r="H26" i="6"/>
  <c r="F27" i="6"/>
  <c r="G27" i="6"/>
  <c r="H27" i="6"/>
  <c r="F28" i="6"/>
  <c r="G28" i="6"/>
  <c r="H28" i="6"/>
  <c r="F29" i="6"/>
  <c r="G29" i="6"/>
  <c r="H29" i="6"/>
  <c r="H21" i="6"/>
  <c r="G21" i="6"/>
  <c r="F21" i="6"/>
</calcChain>
</file>

<file path=xl/sharedStrings.xml><?xml version="1.0" encoding="utf-8"?>
<sst xmlns="http://schemas.openxmlformats.org/spreadsheetml/2006/main" count="338" uniqueCount="171">
  <si>
    <t>Company:</t>
  </si>
  <si>
    <t>VAT number:</t>
  </si>
  <si>
    <t>Contact:</t>
  </si>
  <si>
    <t>E-mail:</t>
  </si>
  <si>
    <t>Website:</t>
  </si>
  <si>
    <t>Country:</t>
  </si>
  <si>
    <t>Total</t>
  </si>
  <si>
    <t>Quantity</t>
  </si>
  <si>
    <t>Size</t>
  </si>
  <si>
    <t>Bank Account:</t>
  </si>
  <si>
    <t>Color</t>
  </si>
  <si>
    <t>Style</t>
  </si>
  <si>
    <t>PAYMENT CONDITIONS:</t>
  </si>
  <si>
    <t>Phone:</t>
  </si>
  <si>
    <t>Invoice Address:</t>
  </si>
  <si>
    <t>Delivery Address:</t>
  </si>
  <si>
    <t>MINIMUM ORDER:</t>
  </si>
  <si>
    <t>Product</t>
  </si>
  <si>
    <t>VAT (21%)</t>
  </si>
  <si>
    <t>CLIENT SIGNATURE</t>
  </si>
  <si>
    <t xml:space="preserve">ORDERFORM SOLID CRAFTS </t>
  </si>
  <si>
    <t>first order: 100% advanced payment</t>
  </si>
  <si>
    <t>TOTAAL (EXCL. VAT)</t>
  </si>
  <si>
    <t>TOTAAL (INCL. VAT)</t>
  </si>
  <si>
    <t>second &amp; more orders: no advance, just payments withing 14 days after delivery</t>
  </si>
  <si>
    <t>Hadithi Crafts</t>
  </si>
  <si>
    <t>XS</t>
  </si>
  <si>
    <t>S</t>
  </si>
  <si>
    <t>M</t>
  </si>
  <si>
    <t>L</t>
  </si>
  <si>
    <t>d 10 - 15 cm</t>
  </si>
  <si>
    <t>d 16 - 20 cm</t>
  </si>
  <si>
    <t>d 21 - 25 cm</t>
  </si>
  <si>
    <t>d 26 - 30 cm</t>
  </si>
  <si>
    <t>COLOURFUL</t>
  </si>
  <si>
    <t>XXL</t>
  </si>
  <si>
    <t>Recommended Retail Price</t>
  </si>
  <si>
    <t>d 41 - 50 cm</t>
  </si>
  <si>
    <t>XL</t>
  </si>
  <si>
    <t>d 31 - 40 cm</t>
  </si>
  <si>
    <t>Breadbasket</t>
  </si>
  <si>
    <t>Mkeka Shopper</t>
  </si>
  <si>
    <t>Wholesale Price   (excl. VAT &amp; EU transport) &lt;100 baskets</t>
  </si>
  <si>
    <t>Wholesale Price   (excl. VAT &amp; EU transport) &gt;=100 baskets</t>
  </si>
  <si>
    <t>d +- 40 cm, 30 - 35 cm hoog</t>
  </si>
  <si>
    <t>MKEKA (palm leaves)</t>
  </si>
  <si>
    <t>Mkeka mand - geen leren hengsel</t>
  </si>
  <si>
    <t>XXS</t>
  </si>
  <si>
    <t>HADITHI BASKETS - FINEWEAVE</t>
  </si>
  <si>
    <t>d &lt;11 cm</t>
  </si>
  <si>
    <t>d 11-15 cm</t>
  </si>
  <si>
    <t>d 16- 20 cm</t>
  </si>
  <si>
    <t>d 21-25 cm </t>
  </si>
  <si>
    <t>d 26-30 cm </t>
  </si>
  <si>
    <t>FINEWEAVE</t>
  </si>
  <si>
    <t>Mkeka laundry baskets - Without drawstring</t>
  </si>
  <si>
    <t>Mkeka laundry baskets - With drawstring</t>
  </si>
  <si>
    <t>d 31 - 50 cm</t>
  </si>
  <si>
    <t>Planthanger (basket + tier)</t>
  </si>
  <si>
    <t>xs basket + tier</t>
  </si>
  <si>
    <t>Bracelets</t>
  </si>
  <si>
    <t>Glassbead leather bracelets</t>
  </si>
  <si>
    <t>d &gt; 50 cm</t>
  </si>
  <si>
    <t>HADITHI BASKETS - PRACTICAL WEAVE</t>
  </si>
  <si>
    <t>CLASSIC</t>
  </si>
  <si>
    <t>HADITHI BASKETS  - PRACTICAL WEAVE</t>
  </si>
  <si>
    <t>NATURAL</t>
  </si>
  <si>
    <t xml:space="preserve">keyring with leather backing: elephant &amp; giraffe </t>
  </si>
  <si>
    <t xml:space="preserve">keyring with leather backing: gecko </t>
  </si>
  <si>
    <t>usd 480 (excl. VAT &amp; EU transport) in case of order &lt; 100 baskets.</t>
  </si>
  <si>
    <t>usd 960  (Excl. VAT &amp; EU transport) in case of order &gt; 100 baskets</t>
  </si>
  <si>
    <t>usd 240 (Excl. VAT &amp; EU transport) in case the order is combined with other Solid Crafts collections</t>
  </si>
  <si>
    <t>weight (g)</t>
  </si>
  <si>
    <t>ᴓ 1.5 m</t>
  </si>
  <si>
    <t>ᴓ  2 m</t>
  </si>
  <si>
    <t>ᴓ  3 m</t>
  </si>
  <si>
    <t>ᴓ  3,5 m</t>
  </si>
  <si>
    <t>80*150cm</t>
  </si>
  <si>
    <t xml:space="preserve">140 x 200 cm </t>
  </si>
  <si>
    <t xml:space="preserve">170x 240 cm </t>
  </si>
  <si>
    <t xml:space="preserve">200 x 300 cm </t>
  </si>
  <si>
    <t>ᴓ  50 cm</t>
  </si>
  <si>
    <t>onesize</t>
  </si>
  <si>
    <t>140 * 200</t>
  </si>
  <si>
    <t>250 * 250</t>
  </si>
  <si>
    <t>lenght 58</t>
  </si>
  <si>
    <t>lenght 69</t>
  </si>
  <si>
    <t>lenght 97</t>
  </si>
  <si>
    <t>lenght 130</t>
  </si>
  <si>
    <t>cm * cm</t>
  </si>
  <si>
    <t>45 * 45</t>
  </si>
  <si>
    <t>90 * 90</t>
  </si>
  <si>
    <t>unisize</t>
  </si>
  <si>
    <t>33*46</t>
  </si>
  <si>
    <t>INCOTERM DDP in Storage Gent, Belgium, ( including transport India- Belgium, including importduties) excluding delivery at client</t>
  </si>
  <si>
    <t>cushions: 5% discount from 25 pcs; 10% from 50 pcs.</t>
  </si>
  <si>
    <t>cushions  - new production: minimum is 50 m warp, i.e. 100 S cushions or 25 L cushions</t>
  </si>
  <si>
    <t>Plaid Marsipan</t>
  </si>
  <si>
    <t>Laja: 43% baby alpaca/43% merino wool/14% polyamide; 1/3nm</t>
  </si>
  <si>
    <t>Plaid Frida</t>
  </si>
  <si>
    <t>Plaid Conchita</t>
  </si>
  <si>
    <t>Prices are in EUR</t>
  </si>
  <si>
    <t>For prices in USD, please multiply with the exchange rate of the day of order confirmation</t>
  </si>
  <si>
    <t xml:space="preserve">recycled cotton ribbon </t>
  </si>
  <si>
    <t>Pouf Cotton Swan (filled + cotton liner)</t>
  </si>
  <si>
    <t>Cushion Silk Swan</t>
  </si>
  <si>
    <t>Cushion Tropical Peacock</t>
  </si>
  <si>
    <t xml:space="preserve">Bathmat Tropical Peacock </t>
  </si>
  <si>
    <t>woven from multicolor woven cotton sari's</t>
  </si>
  <si>
    <t>Rug Tropical Peacock Round</t>
  </si>
  <si>
    <t>recycled sari mixed colours</t>
  </si>
  <si>
    <t>Small</t>
  </si>
  <si>
    <t>Large</t>
  </si>
  <si>
    <t>X-Large</t>
  </si>
  <si>
    <t>XX-Large</t>
  </si>
  <si>
    <t>Rug Silk Swan Round</t>
  </si>
  <si>
    <t>recycled silk sari</t>
  </si>
  <si>
    <t>Rug Cotton Swan Round</t>
  </si>
  <si>
    <t>Rug Cotton Swan BOHO Round</t>
  </si>
  <si>
    <t>Rug Tropical Peacock Rectangular</t>
  </si>
  <si>
    <t>Medium</t>
  </si>
  <si>
    <t>Rug Silk Swan Rectangular</t>
  </si>
  <si>
    <t>Pouf Tropical peacock (filled + cotton liner)</t>
  </si>
  <si>
    <t>ᴓ  42 cm</t>
  </si>
  <si>
    <t>Kantha  (recycled cotton sari with organic cotton embroidery)</t>
  </si>
  <si>
    <t>Kantha Plaid</t>
  </si>
  <si>
    <t>Kantha Bedcover</t>
  </si>
  <si>
    <t>Short</t>
  </si>
  <si>
    <t>Mid</t>
  </si>
  <si>
    <t>Long</t>
  </si>
  <si>
    <t>X-Long</t>
  </si>
  <si>
    <t>Khanta giftwrapping</t>
  </si>
  <si>
    <t>Khanta</t>
  </si>
  <si>
    <t xml:space="preserve">Cushion (unfilled) </t>
  </si>
  <si>
    <t>Cushion Silk Swan - Dip Dye</t>
  </si>
  <si>
    <t>74*97</t>
  </si>
  <si>
    <t xml:space="preserve">Placemat Silk Swan </t>
  </si>
  <si>
    <t>carpets: 5% discount from 25 pcs; 10% from 50 pcs.</t>
  </si>
  <si>
    <t>cushions are sold unfilled. Cushions can be sold filled: + 2,85 for small cushion and + 9.75 for big cushion.</t>
  </si>
  <si>
    <t>Mkeka Shopper xxl - long straps</t>
  </si>
  <si>
    <t>xl (d +- 40 cm, 30 - 35 cm hoog)</t>
  </si>
  <si>
    <t>HADITHI BASKETS - PRACTICAL WEAVE - Traditional &amp; Colourful</t>
  </si>
  <si>
    <t>Mkeka basket (no straps)</t>
  </si>
  <si>
    <t>Key Ring</t>
  </si>
  <si>
    <t>Handmade products Kenya</t>
  </si>
  <si>
    <t>wholesale price (vat excl) when less than 100 baskets in total</t>
  </si>
  <si>
    <t>wholesale price (vat excl) when more than 100 baskets in total</t>
  </si>
  <si>
    <t>recommended retail price (vat excl)</t>
  </si>
  <si>
    <t>HADITHI BASKETS - FINEWEAVE  - Traditional &amp; Colourful</t>
  </si>
  <si>
    <t>Placemat</t>
  </si>
  <si>
    <t>Placemat (per 2)</t>
  </si>
  <si>
    <t>Handmade products India</t>
  </si>
  <si>
    <t>recycled and silk sari</t>
  </si>
  <si>
    <t xml:space="preserve">Khanta Jacket </t>
  </si>
  <si>
    <t>handwoven from recycled cotton ribbons - set of 4</t>
  </si>
  <si>
    <t>Handmade products Peru</t>
  </si>
  <si>
    <t>xl (d +- 40 cm, 30 - 35 cm high)</t>
  </si>
  <si>
    <t>Mkeka Shopper xl - short round straps</t>
  </si>
  <si>
    <t>kantha: 5% discount from 25 pcs, 10% from 50 pcs.</t>
  </si>
  <si>
    <t>Tracey Scarf</t>
  </si>
  <si>
    <t>100% baby alpaca yarn</t>
  </si>
  <si>
    <t>55 * 200</t>
  </si>
  <si>
    <t>kantha - moq buying: 2 items</t>
  </si>
  <si>
    <t>cushions - moq buying: 5 S or 2 L</t>
  </si>
  <si>
    <t>Scarves moq: 5</t>
  </si>
  <si>
    <t>GENERAL INFORMATION</t>
  </si>
  <si>
    <t>INCOTERM DDP in Storage Gent, Belgium, ( including transport Peru- Belgium, including importduties) excluding delivery at client</t>
  </si>
  <si>
    <t>* Quantity incentive = discount of 5 % as from 50 pcs, 10% as from 100 pcs.</t>
  </si>
  <si>
    <r>
      <t xml:space="preserve">* </t>
    </r>
    <r>
      <rPr>
        <i/>
        <sz val="10"/>
        <color rgb="FF000000"/>
        <rFont val="Calibri"/>
        <family val="2"/>
        <scheme val="minor"/>
      </rPr>
      <t>Payment terms: payment 30 days after delivery. When payment done within 10 days after delivery a 3% discount on wholesale price (vat excl, transport to client excl.) is applied.</t>
    </r>
  </si>
  <si>
    <t>INCOTERM DDP in Storage office Solid Crafts in Gent, Belgium, ( including transport workshop in Kenya, India and Peru- Belgium, including importduties) excluding delivery at client.</t>
  </si>
  <si>
    <t xml:space="preserve">The wholesale prices are vat excl. and transport from office of Solid in Ghent, Belgium until the client is not included yet in that price.
We ask to respect the recommended retail prices as a minimum. You may always put prices higher, if you prefer 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</si>
</sst>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 #,##0.00"/>
    <numFmt numFmtId="165" formatCode="_-* #,##0.00\ [$€-813]_-;\-* #,##0.00\ [$€-813]_-;_-* &quot;-&quot;??\ [$€-813]_-;_-@_-"/>
    <numFmt numFmtId="166" formatCode="_-[$USD]\ * #,##0.00_-;\-[$USD]\ * #,##0.00_-;_-[$USD]\ * &quot;-&quot;??_-;_-@_-"/>
    <numFmt numFmtId="167" formatCode="#,##0\ [$€-813]"/>
    <numFmt numFmtId="168" formatCode="#,##0.0\ [$€-813]"/>
    <numFmt numFmtId="169" formatCode="#,##0.00\ [$€-813]"/>
    <numFmt numFmtId="170" formatCode="0.0"/>
  </numFmts>
  <fonts count="27">
    <font>
      <sz val="12"/>
      <color theme="1"/>
      <name val="Calibri"/>
      <family val="2"/>
      <scheme val="minor"/>
    </font>
    <font>
      <sz val="10"/>
      <color theme="1"/>
      <name val="Calibri"/>
      <family val="2"/>
      <scheme val="minor"/>
    </font>
    <font>
      <b/>
      <sz val="10"/>
      <color theme="1"/>
      <name val="Calibri"/>
      <family val="2"/>
      <scheme val="minor"/>
    </font>
    <font>
      <u/>
      <sz val="12"/>
      <color theme="10"/>
      <name val="Calibri"/>
      <family val="2"/>
      <scheme val="minor"/>
    </font>
    <font>
      <u/>
      <sz val="12"/>
      <color theme="11"/>
      <name val="Calibri"/>
      <family val="2"/>
      <scheme val="minor"/>
    </font>
    <font>
      <b/>
      <i/>
      <sz val="10"/>
      <color theme="1"/>
      <name val="Calibri"/>
      <family val="2"/>
      <scheme val="minor"/>
    </font>
    <font>
      <i/>
      <sz val="10"/>
      <color theme="1"/>
      <name val="Calibri"/>
      <family val="2"/>
      <scheme val="minor"/>
    </font>
    <font>
      <b/>
      <sz val="10"/>
      <color theme="1"/>
      <name val="Bebas Neue"/>
    </font>
    <font>
      <i/>
      <sz val="10"/>
      <color theme="1"/>
      <name val="Bebas Neue"/>
    </font>
    <font>
      <b/>
      <sz val="10"/>
      <color rgb="FF4C4C4C"/>
      <name val="Hiragino Kaku Gothic Pro"/>
      <charset val="128"/>
    </font>
    <font>
      <b/>
      <sz val="10"/>
      <color theme="0"/>
      <name val="Calibri"/>
      <family val="2"/>
      <scheme val="minor"/>
    </font>
    <font>
      <b/>
      <sz val="10"/>
      <color rgb="FF000000"/>
      <name val="Calibri"/>
      <family val="2"/>
      <scheme val="minor"/>
    </font>
    <font>
      <b/>
      <sz val="10"/>
      <color rgb="FFFFFF00"/>
      <name val="Calibri"/>
      <family val="2"/>
      <scheme val="minor"/>
    </font>
    <font>
      <sz val="10"/>
      <color rgb="FFFFFF00"/>
      <name val="Calibri"/>
      <family val="2"/>
      <scheme val="minor"/>
    </font>
    <font>
      <sz val="10"/>
      <color rgb="FF0070C0"/>
      <name val="Calibri"/>
      <family val="2"/>
      <scheme val="minor"/>
    </font>
    <font>
      <b/>
      <sz val="10"/>
      <color rgb="FF0070C0"/>
      <name val="Calibri"/>
      <family val="2"/>
      <scheme val="minor"/>
    </font>
    <font>
      <sz val="11"/>
      <color indexed="8"/>
      <name val="Calibri"/>
      <family val="2"/>
    </font>
    <font>
      <i/>
      <sz val="10"/>
      <color indexed="8"/>
      <name val="Calibri"/>
      <family val="2"/>
    </font>
    <font>
      <b/>
      <i/>
      <sz val="10"/>
      <color rgb="FF00B050"/>
      <name val="Calibri"/>
      <family val="2"/>
      <scheme val="minor"/>
    </font>
    <font>
      <sz val="10"/>
      <color theme="0"/>
      <name val="Calibri"/>
      <family val="2"/>
      <scheme val="minor"/>
    </font>
    <font>
      <sz val="10"/>
      <color rgb="FF00B050"/>
      <name val="Calibri"/>
      <family val="2"/>
      <scheme val="minor"/>
    </font>
    <font>
      <sz val="10"/>
      <color indexed="8"/>
      <name val="Calibri"/>
      <family val="2"/>
    </font>
    <font>
      <sz val="10"/>
      <color theme="2" tint="-0.89999084444715716"/>
      <name val="Calibri"/>
      <family val="2"/>
      <scheme val="minor"/>
    </font>
    <font>
      <i/>
      <sz val="10"/>
      <color theme="2" tint="-0.89999084444715716"/>
      <name val="Calibri"/>
      <family val="2"/>
      <scheme val="minor"/>
    </font>
    <font>
      <i/>
      <sz val="10"/>
      <color theme="1"/>
      <name val="Calibri"/>
      <family val="2"/>
    </font>
    <font>
      <i/>
      <sz val="10"/>
      <color rgb="FF00B050"/>
      <name val="Calibri"/>
      <family val="2"/>
      <scheme val="minor"/>
    </font>
    <font>
      <i/>
      <sz val="10"/>
      <color rgb="FF00000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bgColor indexed="26"/>
      </patternFill>
    </fill>
    <fill>
      <patternFill patternType="solid">
        <fgColor theme="9"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CC"/>
        <bgColor indexed="64"/>
      </patternFill>
    </fill>
  </fills>
  <borders count="42">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style="thin">
        <color auto="1"/>
      </right>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auto="1"/>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medium">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right style="medium">
        <color indexed="64"/>
      </right>
      <top style="thin">
        <color auto="1"/>
      </top>
      <bottom style="thin">
        <color auto="1"/>
      </bottom>
      <diagonal/>
    </border>
    <border>
      <left style="thin">
        <color auto="1"/>
      </left>
      <right style="medium">
        <color indexed="64"/>
      </right>
      <top style="medium">
        <color auto="1"/>
      </top>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bottom style="thin">
        <color auto="1"/>
      </bottom>
      <diagonal/>
    </border>
    <border>
      <left style="thin">
        <color auto="1"/>
      </left>
      <right style="medium">
        <color indexed="64"/>
      </right>
      <top style="thin">
        <color auto="1"/>
      </top>
      <bottom/>
      <diagonal/>
    </border>
    <border>
      <left style="medium">
        <color indexed="64"/>
      </left>
      <right style="thin">
        <color auto="1"/>
      </right>
      <top style="thin">
        <color auto="1"/>
      </top>
      <bottom/>
      <diagonal/>
    </border>
    <border>
      <left style="medium">
        <color auto="1"/>
      </left>
      <right style="medium">
        <color indexed="64"/>
      </right>
      <top style="thin">
        <color auto="1"/>
      </top>
      <bottom style="thin">
        <color auto="1"/>
      </bottom>
      <diagonal/>
    </border>
  </borders>
  <cellStyleXfs count="16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6" fillId="0" borderId="0"/>
  </cellStyleXfs>
  <cellXfs count="217">
    <xf numFmtId="0" fontId="0" fillId="0" borderId="0" xfId="0"/>
    <xf numFmtId="0" fontId="1" fillId="0" borderId="0" xfId="0" applyFont="1"/>
    <xf numFmtId="0" fontId="1" fillId="0" borderId="0" xfId="0" applyFont="1" applyBorder="1"/>
    <xf numFmtId="0" fontId="2" fillId="0" borderId="0" xfId="0" applyFont="1" applyBorder="1" applyAlignment="1">
      <alignment horizontal="center"/>
    </xf>
    <xf numFmtId="0" fontId="1" fillId="0" borderId="0" xfId="0" applyFont="1" applyBorder="1" applyAlignment="1">
      <alignment horizontal="left"/>
    </xf>
    <xf numFmtId="164" fontId="1" fillId="0" borderId="0" xfId="0" applyNumberFormat="1" applyFont="1" applyBorder="1" applyAlignment="1">
      <alignment horizontal="left"/>
    </xf>
    <xf numFmtId="164" fontId="2" fillId="0" borderId="0" xfId="0" applyNumberFormat="1" applyFont="1" applyBorder="1" applyAlignment="1">
      <alignment horizontal="left"/>
    </xf>
    <xf numFmtId="0" fontId="1" fillId="0" borderId="17" xfId="0" applyFont="1" applyBorder="1"/>
    <xf numFmtId="0" fontId="1" fillId="0" borderId="22" xfId="0" applyFont="1" applyBorder="1"/>
    <xf numFmtId="164" fontId="1" fillId="0" borderId="22" xfId="0" applyNumberFormat="1" applyFont="1" applyBorder="1" applyAlignment="1">
      <alignment horizontal="left"/>
    </xf>
    <xf numFmtId="164" fontId="2" fillId="0" borderId="23" xfId="0" applyNumberFormat="1" applyFont="1" applyBorder="1" applyAlignment="1">
      <alignment horizontal="left"/>
    </xf>
    <xf numFmtId="0" fontId="1" fillId="0" borderId="1" xfId="0" applyFont="1" applyFill="1" applyBorder="1" applyAlignment="1">
      <alignment horizontal="center"/>
    </xf>
    <xf numFmtId="0" fontId="1" fillId="0" borderId="0" xfId="0" applyFont="1" applyFill="1" applyBorder="1" applyAlignment="1">
      <alignment horizontal="center"/>
    </xf>
    <xf numFmtId="0" fontId="1" fillId="3" borderId="19" xfId="0" applyFont="1" applyFill="1" applyBorder="1" applyAlignment="1">
      <alignment horizontal="center"/>
    </xf>
    <xf numFmtId="0" fontId="5" fillId="0" borderId="0" xfId="0" applyFont="1"/>
    <xf numFmtId="0" fontId="6" fillId="0" borderId="0" xfId="0" applyFont="1" applyFill="1" applyBorder="1"/>
    <xf numFmtId="0" fontId="6" fillId="0" borderId="0" xfId="0" applyFont="1"/>
    <xf numFmtId="17" fontId="6" fillId="0" borderId="0" xfId="0" applyNumberFormat="1" applyFont="1"/>
    <xf numFmtId="0" fontId="1" fillId="0" borderId="14" xfId="0" applyFont="1" applyFill="1" applyBorder="1" applyAlignment="1">
      <alignment horizontal="center"/>
    </xf>
    <xf numFmtId="0" fontId="7" fillId="0" borderId="0" xfId="0" applyFont="1" applyAlignment="1"/>
    <xf numFmtId="0" fontId="2" fillId="0" borderId="0" xfId="0" applyFont="1" applyAlignment="1"/>
    <xf numFmtId="0" fontId="2" fillId="0" borderId="0" xfId="0" applyFont="1" applyAlignment="1">
      <alignment horizontal="center"/>
    </xf>
    <xf numFmtId="0" fontId="1" fillId="0" borderId="0" xfId="0" applyFont="1" applyAlignment="1">
      <alignment horizontal="left"/>
    </xf>
    <xf numFmtId="0" fontId="8" fillId="0" borderId="0" xfId="0" applyFont="1" applyAlignment="1"/>
    <xf numFmtId="0" fontId="2" fillId="0" borderId="0" xfId="0" applyFont="1" applyAlignment="1">
      <alignment horizontal="left"/>
    </xf>
    <xf numFmtId="0" fontId="6" fillId="0" borderId="0" xfId="0" applyFont="1" applyBorder="1" applyAlignment="1">
      <alignment horizontal="left"/>
    </xf>
    <xf numFmtId="0" fontId="2" fillId="0" borderId="10" xfId="0" applyFont="1" applyBorder="1" applyAlignment="1">
      <alignment horizontal="left" vertical="center"/>
    </xf>
    <xf numFmtId="0" fontId="2" fillId="0" borderId="13" xfId="0" applyFont="1" applyBorder="1" applyAlignment="1">
      <alignment vertical="center"/>
    </xf>
    <xf numFmtId="0" fontId="2" fillId="0" borderId="11" xfId="0" applyFont="1" applyBorder="1" applyAlignment="1">
      <alignment horizontal="left"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xf>
    <xf numFmtId="0" fontId="9" fillId="0" borderId="0" xfId="0" applyFont="1"/>
    <xf numFmtId="0" fontId="2" fillId="0" borderId="0" xfId="0" applyFont="1"/>
    <xf numFmtId="0" fontId="10" fillId="3" borderId="15" xfId="0" applyFont="1" applyFill="1" applyBorder="1" applyAlignment="1"/>
    <xf numFmtId="0" fontId="10" fillId="3" borderId="19" xfId="0" applyFont="1" applyFill="1" applyBorder="1" applyAlignment="1"/>
    <xf numFmtId="0" fontId="10" fillId="3" borderId="19" xfId="0" applyFont="1" applyFill="1" applyBorder="1"/>
    <xf numFmtId="0" fontId="1" fillId="3" borderId="19" xfId="0" applyFont="1" applyFill="1" applyBorder="1"/>
    <xf numFmtId="0" fontId="2" fillId="3" borderId="19" xfId="0" applyFont="1" applyFill="1" applyBorder="1" applyAlignment="1">
      <alignment horizontal="center"/>
    </xf>
    <xf numFmtId="164" fontId="1" fillId="3" borderId="19" xfId="0" applyNumberFormat="1" applyFont="1" applyFill="1" applyBorder="1" applyAlignment="1">
      <alignment horizontal="left"/>
    </xf>
    <xf numFmtId="164" fontId="1" fillId="3" borderId="20" xfId="0" applyNumberFormat="1" applyFont="1" applyFill="1" applyBorder="1" applyAlignment="1">
      <alignment horizontal="left"/>
    </xf>
    <xf numFmtId="0" fontId="2" fillId="0" borderId="15" xfId="0" applyFont="1" applyBorder="1"/>
    <xf numFmtId="0" fontId="1" fillId="0" borderId="18" xfId="0" applyFont="1" applyBorder="1"/>
    <xf numFmtId="0" fontId="1" fillId="0" borderId="1" xfId="0" applyFont="1" applyFill="1" applyBorder="1" applyAlignment="1"/>
    <xf numFmtId="0" fontId="2" fillId="0" borderId="1" xfId="0" applyFont="1" applyFill="1" applyBorder="1" applyAlignment="1">
      <alignment horizontal="center"/>
    </xf>
    <xf numFmtId="0" fontId="2" fillId="0" borderId="18" xfId="0" applyFont="1" applyBorder="1"/>
    <xf numFmtId="0" fontId="2" fillId="0" borderId="16" xfId="0" applyFont="1" applyBorder="1"/>
    <xf numFmtId="0" fontId="1" fillId="0" borderId="14" xfId="0" applyFont="1" applyFill="1" applyBorder="1" applyAlignment="1"/>
    <xf numFmtId="0" fontId="2" fillId="0" borderId="14" xfId="0" applyFont="1" applyFill="1" applyBorder="1" applyAlignment="1">
      <alignment horizontal="center"/>
    </xf>
    <xf numFmtId="0" fontId="1" fillId="0" borderId="16" xfId="0" applyFont="1" applyBorder="1"/>
    <xf numFmtId="0" fontId="1" fillId="2" borderId="8" xfId="0" applyFont="1" applyFill="1" applyBorder="1" applyAlignment="1"/>
    <xf numFmtId="0" fontId="2" fillId="0" borderId="0" xfId="0" applyFont="1" applyFill="1" applyBorder="1" applyAlignment="1">
      <alignment horizontal="center"/>
    </xf>
    <xf numFmtId="164" fontId="1" fillId="0" borderId="21" xfId="0" applyNumberFormat="1" applyFont="1" applyFill="1" applyBorder="1" applyAlignment="1">
      <alignment horizontal="left"/>
    </xf>
    <xf numFmtId="0" fontId="1" fillId="0" borderId="0" xfId="0" applyFont="1" applyFill="1" applyBorder="1"/>
    <xf numFmtId="0" fontId="1" fillId="0" borderId="0" xfId="0" applyFont="1" applyFill="1" applyBorder="1" applyAlignment="1">
      <alignment horizontal="right"/>
    </xf>
    <xf numFmtId="0" fontId="11" fillId="0" borderId="0" xfId="0" applyFont="1" applyAlignment="1">
      <alignment horizontal="right"/>
    </xf>
    <xf numFmtId="164" fontId="11" fillId="0" borderId="1" xfId="0" applyNumberFormat="1" applyFont="1" applyBorder="1" applyAlignment="1">
      <alignment horizontal="left"/>
    </xf>
    <xf numFmtId="164" fontId="11" fillId="0" borderId="0" xfId="0" applyNumberFormat="1" applyFont="1" applyBorder="1" applyAlignment="1">
      <alignment horizontal="left"/>
    </xf>
    <xf numFmtId="0" fontId="1" fillId="0" borderId="0" xfId="0" applyFont="1" applyBorder="1" applyAlignment="1"/>
    <xf numFmtId="0" fontId="2" fillId="0" borderId="0" xfId="0" applyFont="1" applyBorder="1" applyAlignment="1"/>
    <xf numFmtId="0" fontId="2" fillId="0" borderId="3" xfId="0" applyFont="1" applyBorder="1" applyAlignment="1"/>
    <xf numFmtId="0" fontId="2" fillId="0" borderId="8" xfId="0" applyFont="1" applyBorder="1" applyAlignment="1"/>
    <xf numFmtId="0" fontId="2" fillId="0" borderId="4" xfId="0" applyFont="1" applyBorder="1" applyAlignment="1"/>
    <xf numFmtId="0" fontId="1" fillId="0" borderId="5" xfId="0" applyFont="1" applyBorder="1" applyAlignment="1">
      <alignment horizontal="left"/>
    </xf>
    <xf numFmtId="0" fontId="1" fillId="0" borderId="2" xfId="0" applyFont="1" applyBorder="1" applyAlignment="1"/>
    <xf numFmtId="0" fontId="1" fillId="0" borderId="2" xfId="0" applyFont="1" applyBorder="1" applyAlignment="1">
      <alignment horizontal="left"/>
    </xf>
    <xf numFmtId="0" fontId="1" fillId="0" borderId="6" xfId="0" applyFont="1" applyBorder="1" applyAlignment="1">
      <alignment horizontal="left"/>
    </xf>
    <xf numFmtId="0" fontId="1" fillId="0" borderId="9" xfId="0" applyFont="1" applyBorder="1" applyAlignment="1">
      <alignment horizontal="left"/>
    </xf>
    <xf numFmtId="0" fontId="1" fillId="0" borderId="7" xfId="0" applyFont="1" applyBorder="1" applyAlignment="1">
      <alignment horizontal="left"/>
    </xf>
    <xf numFmtId="164" fontId="1" fillId="0" borderId="1" xfId="0" applyNumberFormat="1" applyFont="1" applyFill="1" applyBorder="1" applyAlignment="1">
      <alignment horizontal="left"/>
    </xf>
    <xf numFmtId="0" fontId="1" fillId="0" borderId="1" xfId="0" applyFont="1" applyFill="1" applyBorder="1" applyAlignment="1">
      <alignment horizontal="center" wrapText="1"/>
    </xf>
    <xf numFmtId="0" fontId="1" fillId="0" borderId="1" xfId="0" applyFont="1" applyFill="1" applyBorder="1" applyAlignment="1">
      <alignment wrapText="1"/>
    </xf>
    <xf numFmtId="0" fontId="1" fillId="0" borderId="0" xfId="0" applyFont="1" applyFill="1" applyBorder="1" applyAlignment="1"/>
    <xf numFmtId="164" fontId="1" fillId="0" borderId="0" xfId="0" applyNumberFormat="1" applyFont="1" applyFill="1" applyBorder="1" applyAlignment="1">
      <alignment horizontal="left"/>
    </xf>
    <xf numFmtId="0" fontId="1" fillId="0" borderId="0" xfId="0" applyFont="1" applyFill="1" applyBorder="1" applyAlignment="1">
      <alignment wrapText="1"/>
    </xf>
    <xf numFmtId="0" fontId="1" fillId="0" borderId="0" xfId="0" applyFont="1" applyFill="1" applyBorder="1" applyAlignment="1">
      <alignment horizontal="center" wrapText="1"/>
    </xf>
    <xf numFmtId="0" fontId="1" fillId="0" borderId="1" xfId="0" applyFont="1" applyFill="1" applyBorder="1" applyAlignment="1">
      <alignment horizontal="center" vertical="center" wrapText="1"/>
    </xf>
    <xf numFmtId="0" fontId="12" fillId="3" borderId="19" xfId="0" applyFont="1" applyFill="1" applyBorder="1" applyAlignment="1">
      <alignment horizontal="center"/>
    </xf>
    <xf numFmtId="164" fontId="13" fillId="3" borderId="20" xfId="0" applyNumberFormat="1" applyFont="1" applyFill="1" applyBorder="1" applyAlignment="1">
      <alignment horizontal="left"/>
    </xf>
    <xf numFmtId="0" fontId="14" fillId="0" borderId="1" xfId="0" applyFont="1" applyFill="1" applyBorder="1" applyAlignment="1"/>
    <xf numFmtId="0" fontId="15" fillId="3" borderId="15" xfId="0" applyFont="1" applyFill="1" applyBorder="1" applyAlignment="1"/>
    <xf numFmtId="0" fontId="15" fillId="3" borderId="19" xfId="0" applyFont="1" applyFill="1" applyBorder="1" applyAlignment="1"/>
    <xf numFmtId="0" fontId="15" fillId="3" borderId="19" xfId="0" applyFont="1" applyFill="1" applyBorder="1"/>
    <xf numFmtId="0" fontId="14" fillId="3" borderId="19" xfId="0" applyFont="1" applyFill="1" applyBorder="1" applyAlignment="1">
      <alignment horizontal="center"/>
    </xf>
    <xf numFmtId="0" fontId="15" fillId="3" borderId="19" xfId="0" applyFont="1" applyFill="1" applyBorder="1" applyAlignment="1">
      <alignment horizontal="center"/>
    </xf>
    <xf numFmtId="0" fontId="14" fillId="0" borderId="14" xfId="0" applyFont="1" applyFill="1" applyBorder="1" applyAlignment="1"/>
    <xf numFmtId="165" fontId="1" fillId="0" borderId="0" xfId="0" applyNumberFormat="1" applyFont="1"/>
    <xf numFmtId="166" fontId="1" fillId="0" borderId="0" xfId="0" applyNumberFormat="1" applyFont="1"/>
    <xf numFmtId="166" fontId="1" fillId="0" borderId="1" xfId="0" applyNumberFormat="1" applyFont="1" applyFill="1" applyBorder="1" applyAlignment="1">
      <alignment horizontal="center"/>
    </xf>
    <xf numFmtId="166" fontId="1" fillId="0" borderId="0" xfId="0" applyNumberFormat="1" applyFont="1" applyFill="1" applyBorder="1" applyAlignment="1">
      <alignment horizontal="center"/>
    </xf>
    <xf numFmtId="166" fontId="1" fillId="3" borderId="19" xfId="0" applyNumberFormat="1" applyFont="1" applyFill="1" applyBorder="1" applyAlignment="1">
      <alignment horizontal="center"/>
    </xf>
    <xf numFmtId="166" fontId="13" fillId="3" borderId="19" xfId="0" applyNumberFormat="1" applyFont="1" applyFill="1" applyBorder="1" applyAlignment="1">
      <alignment horizontal="center"/>
    </xf>
    <xf numFmtId="2" fontId="1" fillId="2" borderId="30" xfId="0" applyNumberFormat="1" applyFont="1" applyFill="1" applyBorder="1" applyAlignment="1">
      <alignment horizontal="left" vertical="top"/>
    </xf>
    <xf numFmtId="2" fontId="1" fillId="2" borderId="28" xfId="0" applyNumberFormat="1" applyFont="1" applyFill="1" applyBorder="1" applyAlignment="1">
      <alignment horizontal="left" vertical="top" wrapText="1"/>
    </xf>
    <xf numFmtId="2" fontId="1" fillId="2" borderId="28" xfId="0" applyNumberFormat="1" applyFont="1" applyFill="1" applyBorder="1" applyAlignment="1">
      <alignment horizontal="left" vertical="top"/>
    </xf>
    <xf numFmtId="1" fontId="1" fillId="0" borderId="28" xfId="0" applyNumberFormat="1" applyFont="1" applyFill="1" applyBorder="1" applyAlignment="1">
      <alignment horizontal="left" vertical="top"/>
    </xf>
    <xf numFmtId="165" fontId="2" fillId="2" borderId="28" xfId="0" applyNumberFormat="1" applyFont="1" applyFill="1" applyBorder="1" applyAlignment="1">
      <alignment horizontal="left" vertical="top"/>
    </xf>
    <xf numFmtId="2" fontId="1" fillId="2" borderId="31" xfId="0" applyNumberFormat="1" applyFont="1" applyFill="1" applyBorder="1" applyAlignment="1">
      <alignment horizontal="left" vertical="top"/>
    </xf>
    <xf numFmtId="2" fontId="1" fillId="2" borderId="14" xfId="0" applyNumberFormat="1" applyFont="1" applyFill="1" applyBorder="1" applyAlignment="1">
      <alignment horizontal="left" vertical="top" wrapText="1"/>
    </xf>
    <xf numFmtId="2" fontId="1" fillId="2" borderId="14" xfId="0" applyNumberFormat="1" applyFont="1" applyFill="1" applyBorder="1" applyAlignment="1">
      <alignment horizontal="left" vertical="top"/>
    </xf>
    <xf numFmtId="1" fontId="1" fillId="0" borderId="14" xfId="0" applyNumberFormat="1" applyFont="1" applyFill="1" applyBorder="1" applyAlignment="1">
      <alignment horizontal="left" vertical="top"/>
    </xf>
    <xf numFmtId="165" fontId="2" fillId="2" borderId="14" xfId="0" applyNumberFormat="1" applyFont="1" applyFill="1" applyBorder="1" applyAlignment="1">
      <alignment horizontal="left" vertical="top"/>
    </xf>
    <xf numFmtId="2" fontId="1" fillId="2" borderId="27" xfId="0" applyNumberFormat="1" applyFont="1" applyFill="1" applyBorder="1" applyAlignment="1">
      <alignment horizontal="left" vertical="top"/>
    </xf>
    <xf numFmtId="2" fontId="1" fillId="2" borderId="1" xfId="0" applyNumberFormat="1" applyFont="1" applyFill="1" applyBorder="1" applyAlignment="1">
      <alignment horizontal="left" vertical="top" wrapText="1"/>
    </xf>
    <xf numFmtId="2" fontId="1" fillId="2" borderId="1" xfId="0" applyNumberFormat="1" applyFont="1" applyFill="1" applyBorder="1" applyAlignment="1">
      <alignment horizontal="left" vertical="top"/>
    </xf>
    <xf numFmtId="1" fontId="1" fillId="0" borderId="1" xfId="0" applyNumberFormat="1" applyFont="1" applyFill="1" applyBorder="1" applyAlignment="1">
      <alignment horizontal="left" vertical="top"/>
    </xf>
    <xf numFmtId="0" fontId="17" fillId="0" borderId="0" xfId="165" applyFont="1"/>
    <xf numFmtId="0" fontId="6" fillId="0" borderId="0" xfId="0" applyFont="1" applyAlignment="1">
      <alignment horizontal="right"/>
    </xf>
    <xf numFmtId="0" fontId="5" fillId="0" borderId="0" xfId="0" applyFont="1" applyAlignment="1">
      <alignment horizontal="center"/>
    </xf>
    <xf numFmtId="167" fontId="18" fillId="0" borderId="0" xfId="0" applyNumberFormat="1" applyFont="1" applyAlignment="1">
      <alignment horizontal="center"/>
    </xf>
    <xf numFmtId="164" fontId="19" fillId="3" borderId="19" xfId="0" applyNumberFormat="1" applyFont="1" applyFill="1" applyBorder="1" applyAlignment="1">
      <alignment horizontal="left" vertical="top" wrapText="1"/>
    </xf>
    <xf numFmtId="164" fontId="19" fillId="3" borderId="20" xfId="0" applyNumberFormat="1" applyFont="1" applyFill="1" applyBorder="1" applyAlignment="1">
      <alignment horizontal="left" vertical="top" wrapText="1"/>
    </xf>
    <xf numFmtId="0" fontId="1" fillId="0" borderId="1" xfId="0" applyFont="1" applyFill="1" applyBorder="1" applyAlignment="1">
      <alignment horizontal="left" wrapText="1"/>
    </xf>
    <xf numFmtId="164" fontId="1" fillId="0" borderId="1" xfId="0" applyNumberFormat="1" applyFont="1" applyFill="1" applyBorder="1" applyAlignment="1">
      <alignment horizontal="center"/>
    </xf>
    <xf numFmtId="164" fontId="1" fillId="0" borderId="24" xfId="0" applyNumberFormat="1" applyFont="1" applyFill="1" applyBorder="1" applyAlignment="1">
      <alignment horizontal="center"/>
    </xf>
    <xf numFmtId="164" fontId="1" fillId="0" borderId="25" xfId="0" applyNumberFormat="1" applyFont="1" applyFill="1" applyBorder="1" applyAlignment="1">
      <alignment horizontal="center"/>
    </xf>
    <xf numFmtId="0" fontId="1" fillId="0" borderId="14" xfId="0" applyFont="1" applyFill="1" applyBorder="1" applyAlignment="1">
      <alignment horizontal="left" wrapText="1"/>
    </xf>
    <xf numFmtId="164" fontId="1" fillId="0" borderId="6" xfId="0" applyNumberFormat="1" applyFont="1" applyFill="1" applyBorder="1" applyAlignment="1">
      <alignment horizontal="center"/>
    </xf>
    <xf numFmtId="164" fontId="1" fillId="0" borderId="38" xfId="0" applyNumberFormat="1" applyFont="1" applyFill="1" applyBorder="1" applyAlignment="1">
      <alignment horizontal="center"/>
    </xf>
    <xf numFmtId="164" fontId="1" fillId="0" borderId="14" xfId="0" applyNumberFormat="1" applyFont="1" applyFill="1" applyBorder="1" applyAlignment="1">
      <alignment horizontal="center"/>
    </xf>
    <xf numFmtId="164" fontId="1" fillId="3" borderId="19" xfId="0" applyNumberFormat="1" applyFont="1" applyFill="1" applyBorder="1" applyAlignment="1">
      <alignment horizontal="center"/>
    </xf>
    <xf numFmtId="164" fontId="1" fillId="3" borderId="20" xfId="0" applyNumberFormat="1" applyFont="1" applyFill="1" applyBorder="1" applyAlignment="1">
      <alignment horizontal="center"/>
    </xf>
    <xf numFmtId="0" fontId="10" fillId="3" borderId="16" xfId="0" applyFont="1" applyFill="1" applyBorder="1" applyAlignment="1"/>
    <xf numFmtId="0" fontId="1" fillId="0" borderId="34" xfId="0" applyFont="1" applyFill="1" applyBorder="1" applyAlignment="1">
      <alignment wrapText="1"/>
    </xf>
    <xf numFmtId="0" fontId="1" fillId="0" borderId="34" xfId="0" applyFont="1" applyFill="1" applyBorder="1" applyAlignment="1">
      <alignment horizontal="center" wrapText="1"/>
    </xf>
    <xf numFmtId="164" fontId="1" fillId="0" borderId="34" xfId="0" applyNumberFormat="1" applyFont="1" applyFill="1" applyBorder="1" applyAlignment="1">
      <alignment horizontal="center"/>
    </xf>
    <xf numFmtId="164" fontId="1" fillId="0" borderId="3" xfId="0" applyNumberFormat="1" applyFont="1" applyFill="1" applyBorder="1" applyAlignment="1">
      <alignment horizontal="center"/>
    </xf>
    <xf numFmtId="164" fontId="1" fillId="0" borderId="39" xfId="0" applyNumberFormat="1" applyFont="1" applyFill="1" applyBorder="1" applyAlignment="1">
      <alignment horizontal="center"/>
    </xf>
    <xf numFmtId="0" fontId="10" fillId="3" borderId="15" xfId="0" applyFont="1" applyFill="1" applyBorder="1"/>
    <xf numFmtId="167" fontId="20" fillId="3" borderId="15" xfId="0" applyNumberFormat="1" applyFont="1" applyFill="1" applyBorder="1" applyAlignment="1">
      <alignment horizontal="center"/>
    </xf>
    <xf numFmtId="167" fontId="20" fillId="3" borderId="20" xfId="0" applyNumberFormat="1" applyFont="1" applyFill="1" applyBorder="1" applyAlignment="1">
      <alignment horizontal="center"/>
    </xf>
    <xf numFmtId="2" fontId="21" fillId="4" borderId="1" xfId="165" applyNumberFormat="1" applyFont="1" applyFill="1" applyBorder="1"/>
    <xf numFmtId="1" fontId="21" fillId="4" borderId="1" xfId="165" applyNumberFormat="1" applyFont="1" applyFill="1" applyBorder="1" applyAlignment="1">
      <alignment horizontal="center"/>
    </xf>
    <xf numFmtId="167" fontId="22" fillId="0" borderId="1" xfId="0" applyNumberFormat="1" applyFont="1" applyBorder="1" applyAlignment="1">
      <alignment horizontal="center"/>
    </xf>
    <xf numFmtId="167" fontId="22" fillId="0" borderId="25" xfId="0" applyNumberFormat="1" applyFont="1" applyBorder="1" applyAlignment="1">
      <alignment horizontal="center"/>
    </xf>
    <xf numFmtId="0" fontId="10" fillId="3" borderId="27" xfId="0" applyFont="1" applyFill="1" applyBorder="1"/>
    <xf numFmtId="0" fontId="10" fillId="3" borderId="1" xfId="0" applyFont="1" applyFill="1" applyBorder="1"/>
    <xf numFmtId="0" fontId="1" fillId="3" borderId="1" xfId="0" applyFont="1" applyFill="1" applyBorder="1" applyAlignment="1">
      <alignment horizontal="center"/>
    </xf>
    <xf numFmtId="0" fontId="2" fillId="3" borderId="1" xfId="0" applyFont="1" applyFill="1" applyBorder="1" applyAlignment="1">
      <alignment horizontal="center"/>
    </xf>
    <xf numFmtId="0" fontId="2" fillId="3" borderId="25" xfId="0" applyFont="1" applyFill="1" applyBorder="1" applyAlignment="1">
      <alignment horizontal="center"/>
    </xf>
    <xf numFmtId="167" fontId="19" fillId="3" borderId="1" xfId="0" applyNumberFormat="1" applyFont="1" applyFill="1" applyBorder="1" applyAlignment="1">
      <alignment horizontal="center"/>
    </xf>
    <xf numFmtId="1" fontId="21" fillId="6" borderId="1" xfId="165" applyNumberFormat="1" applyFont="1" applyFill="1" applyBorder="1" applyAlignment="1">
      <alignment horizontal="center"/>
    </xf>
    <xf numFmtId="167" fontId="22" fillId="0" borderId="32" xfId="0" applyNumberFormat="1" applyFont="1" applyBorder="1" applyAlignment="1">
      <alignment horizontal="center"/>
    </xf>
    <xf numFmtId="0" fontId="21" fillId="2" borderId="0" xfId="165" applyFont="1" applyFill="1"/>
    <xf numFmtId="1" fontId="21" fillId="2" borderId="1" xfId="165" applyNumberFormat="1" applyFont="1" applyFill="1" applyBorder="1" applyAlignment="1">
      <alignment horizontal="center"/>
    </xf>
    <xf numFmtId="167" fontId="22" fillId="2" borderId="1" xfId="0" applyNumberFormat="1" applyFont="1" applyFill="1" applyBorder="1" applyAlignment="1">
      <alignment horizontal="center"/>
    </xf>
    <xf numFmtId="167" fontId="22" fillId="2" borderId="20" xfId="0" applyNumberFormat="1" applyFont="1" applyFill="1" applyBorder="1" applyAlignment="1">
      <alignment horizontal="center"/>
    </xf>
    <xf numFmtId="167" fontId="22" fillId="2" borderId="32" xfId="0" applyNumberFormat="1" applyFont="1" applyFill="1" applyBorder="1" applyAlignment="1">
      <alignment horizontal="center"/>
    </xf>
    <xf numFmtId="167" fontId="20" fillId="3" borderId="1" xfId="0" applyNumberFormat="1" applyFont="1" applyFill="1" applyBorder="1" applyAlignment="1">
      <alignment horizontal="center"/>
    </xf>
    <xf numFmtId="2" fontId="21" fillId="4" borderId="27" xfId="165" applyNumberFormat="1" applyFont="1" applyFill="1" applyBorder="1"/>
    <xf numFmtId="168" fontId="22" fillId="2" borderId="1" xfId="0" applyNumberFormat="1" applyFont="1" applyFill="1" applyBorder="1" applyAlignment="1">
      <alignment horizontal="center"/>
    </xf>
    <xf numFmtId="167" fontId="22" fillId="2" borderId="25" xfId="0" applyNumberFormat="1" applyFont="1" applyFill="1" applyBorder="1" applyAlignment="1">
      <alignment horizontal="center"/>
    </xf>
    <xf numFmtId="2" fontId="21" fillId="5" borderId="27" xfId="165" applyNumberFormat="1" applyFont="1" applyFill="1" applyBorder="1"/>
    <xf numFmtId="2" fontId="21" fillId="5" borderId="1" xfId="165" applyNumberFormat="1" applyFont="1" applyFill="1" applyBorder="1"/>
    <xf numFmtId="1" fontId="21" fillId="5" borderId="1" xfId="165" applyNumberFormat="1" applyFont="1" applyFill="1" applyBorder="1" applyAlignment="1">
      <alignment horizontal="center"/>
    </xf>
    <xf numFmtId="168" fontId="22" fillId="5" borderId="1" xfId="0" applyNumberFormat="1" applyFont="1" applyFill="1" applyBorder="1" applyAlignment="1">
      <alignment horizontal="center"/>
    </xf>
    <xf numFmtId="168" fontId="22" fillId="5" borderId="25" xfId="0" applyNumberFormat="1" applyFont="1" applyFill="1" applyBorder="1" applyAlignment="1">
      <alignment horizontal="center"/>
    </xf>
    <xf numFmtId="0" fontId="10" fillId="3" borderId="16" xfId="0" applyFont="1" applyFill="1" applyBorder="1"/>
    <xf numFmtId="167" fontId="19" fillId="3" borderId="15" xfId="0" applyNumberFormat="1" applyFont="1" applyFill="1" applyBorder="1" applyAlignment="1">
      <alignment horizontal="center"/>
    </xf>
    <xf numFmtId="2" fontId="21" fillId="2" borderId="27" xfId="165" applyNumberFormat="1" applyFont="1" applyFill="1" applyBorder="1" applyAlignment="1">
      <alignment wrapText="1"/>
    </xf>
    <xf numFmtId="2" fontId="21" fillId="2" borderId="1" xfId="165" applyNumberFormat="1" applyFont="1" applyFill="1" applyBorder="1"/>
    <xf numFmtId="167" fontId="22" fillId="2" borderId="33" xfId="0" applyNumberFormat="1" applyFont="1" applyFill="1" applyBorder="1" applyAlignment="1">
      <alignment horizontal="center"/>
    </xf>
    <xf numFmtId="167" fontId="22" fillId="2" borderId="26" xfId="0" applyNumberFormat="1" applyFont="1" applyFill="1" applyBorder="1" applyAlignment="1">
      <alignment horizontal="center"/>
    </xf>
    <xf numFmtId="0" fontId="10" fillId="3" borderId="0" xfId="0" applyFont="1" applyFill="1" applyBorder="1"/>
    <xf numFmtId="167" fontId="19" fillId="3" borderId="16" xfId="0" applyNumberFormat="1" applyFont="1" applyFill="1" applyBorder="1" applyAlignment="1">
      <alignment horizontal="center"/>
    </xf>
    <xf numFmtId="2" fontId="21" fillId="2" borderId="27" xfId="165" applyNumberFormat="1" applyFont="1" applyFill="1" applyBorder="1"/>
    <xf numFmtId="168" fontId="22" fillId="2" borderId="25" xfId="0" applyNumberFormat="1" applyFont="1" applyFill="1" applyBorder="1" applyAlignment="1">
      <alignment horizontal="center"/>
    </xf>
    <xf numFmtId="167" fontId="20" fillId="3" borderId="21" xfId="0" applyNumberFormat="1" applyFont="1" applyFill="1" applyBorder="1" applyAlignment="1">
      <alignment horizontal="center"/>
    </xf>
    <xf numFmtId="168" fontId="22" fillId="2" borderId="41" xfId="0" applyNumberFormat="1" applyFont="1" applyFill="1" applyBorder="1" applyAlignment="1">
      <alignment horizontal="center"/>
    </xf>
    <xf numFmtId="2" fontId="17" fillId="10" borderId="16" xfId="165" applyNumberFormat="1" applyFont="1" applyFill="1" applyBorder="1"/>
    <xf numFmtId="2" fontId="17" fillId="10" borderId="0" xfId="165" applyNumberFormat="1" applyFont="1" applyFill="1" applyBorder="1" applyAlignment="1">
      <alignment wrapText="1"/>
    </xf>
    <xf numFmtId="1" fontId="17" fillId="10" borderId="0" xfId="165" applyNumberFormat="1" applyFont="1" applyFill="1" applyBorder="1" applyAlignment="1">
      <alignment horizontal="center"/>
    </xf>
    <xf numFmtId="170" fontId="17" fillId="10" borderId="0" xfId="165" applyNumberFormat="1" applyFont="1" applyFill="1" applyBorder="1" applyAlignment="1">
      <alignment horizontal="center"/>
    </xf>
    <xf numFmtId="169" fontId="23" fillId="10" borderId="0" xfId="0" applyNumberFormat="1" applyFont="1" applyFill="1" applyBorder="1" applyAlignment="1">
      <alignment horizontal="center"/>
    </xf>
    <xf numFmtId="167" fontId="23" fillId="10" borderId="21" xfId="0" applyNumberFormat="1" applyFont="1" applyFill="1" applyBorder="1" applyAlignment="1">
      <alignment horizontal="center"/>
    </xf>
    <xf numFmtId="0" fontId="6" fillId="10" borderId="0" xfId="0" applyFont="1" applyFill="1" applyBorder="1"/>
    <xf numFmtId="0" fontId="24" fillId="10" borderId="0" xfId="0" applyFont="1" applyFill="1" applyBorder="1" applyAlignment="1">
      <alignment horizontal="center"/>
    </xf>
    <xf numFmtId="0" fontId="5" fillId="10" borderId="0" xfId="0" applyFont="1" applyFill="1" applyBorder="1" applyAlignment="1">
      <alignment horizontal="center"/>
    </xf>
    <xf numFmtId="167" fontId="23" fillId="10" borderId="0" xfId="0" applyNumberFormat="1" applyFont="1" applyFill="1" applyBorder="1" applyAlignment="1">
      <alignment horizontal="center"/>
    </xf>
    <xf numFmtId="167" fontId="25" fillId="10" borderId="0" xfId="0" applyNumberFormat="1" applyFont="1" applyFill="1" applyBorder="1" applyAlignment="1">
      <alignment horizontal="center"/>
    </xf>
    <xf numFmtId="167" fontId="25" fillId="10" borderId="21" xfId="0" applyNumberFormat="1" applyFont="1" applyFill="1" applyBorder="1" applyAlignment="1">
      <alignment horizontal="center"/>
    </xf>
    <xf numFmtId="0" fontId="17" fillId="10" borderId="16" xfId="165" applyFont="1" applyFill="1" applyBorder="1"/>
    <xf numFmtId="0" fontId="6" fillId="10" borderId="0" xfId="0" applyFont="1" applyFill="1" applyBorder="1" applyAlignment="1">
      <alignment horizontal="right"/>
    </xf>
    <xf numFmtId="167" fontId="18" fillId="10" borderId="0" xfId="0" applyNumberFormat="1" applyFont="1" applyFill="1" applyBorder="1" applyAlignment="1">
      <alignment horizontal="center"/>
    </xf>
    <xf numFmtId="167" fontId="18" fillId="10" borderId="21" xfId="0" applyNumberFormat="1" applyFont="1" applyFill="1" applyBorder="1" applyAlignment="1">
      <alignment horizontal="center"/>
    </xf>
    <xf numFmtId="0" fontId="1" fillId="0" borderId="1" xfId="0" applyFont="1" applyFill="1" applyBorder="1" applyAlignment="1">
      <alignment horizontal="left" vertical="top" wrapText="1"/>
    </xf>
    <xf numFmtId="0" fontId="1" fillId="11" borderId="16" xfId="0" applyFont="1" applyFill="1" applyBorder="1" applyAlignment="1">
      <alignment horizontal="center" vertical="top"/>
    </xf>
    <xf numFmtId="0" fontId="1" fillId="11" borderId="0" xfId="0" applyFont="1" applyFill="1" applyBorder="1" applyAlignment="1">
      <alignment horizontal="center" vertical="top"/>
    </xf>
    <xf numFmtId="0" fontId="1" fillId="11" borderId="21" xfId="0" applyFont="1" applyFill="1" applyBorder="1" applyAlignment="1">
      <alignment horizontal="center" vertical="top"/>
    </xf>
    <xf numFmtId="0" fontId="17" fillId="10" borderId="16" xfId="165" applyFont="1" applyFill="1" applyBorder="1" applyAlignment="1">
      <alignment horizontal="left" wrapText="1"/>
    </xf>
    <xf numFmtId="0" fontId="17" fillId="10" borderId="0" xfId="165" applyFont="1" applyFill="1" applyBorder="1" applyAlignment="1">
      <alignment horizontal="left" wrapText="1"/>
    </xf>
    <xf numFmtId="0" fontId="17" fillId="10" borderId="21" xfId="165" applyFont="1" applyFill="1" applyBorder="1" applyAlignment="1">
      <alignment horizontal="left" wrapText="1"/>
    </xf>
    <xf numFmtId="0" fontId="1" fillId="11" borderId="16" xfId="0" applyFont="1" applyFill="1" applyBorder="1" applyAlignment="1">
      <alignment horizontal="center" vertical="top" wrapText="1"/>
    </xf>
    <xf numFmtId="0" fontId="2" fillId="7" borderId="35" xfId="0" applyFont="1" applyFill="1" applyBorder="1" applyAlignment="1">
      <alignment horizontal="center" wrapText="1"/>
    </xf>
    <xf numFmtId="0" fontId="2" fillId="7" borderId="36" xfId="0" applyFont="1" applyFill="1" applyBorder="1" applyAlignment="1">
      <alignment horizontal="center" wrapText="1"/>
    </xf>
    <xf numFmtId="0" fontId="2" fillId="7" borderId="37" xfId="0" applyFont="1" applyFill="1" applyBorder="1" applyAlignment="1">
      <alignment horizontal="center" wrapText="1"/>
    </xf>
    <xf numFmtId="0" fontId="10" fillId="3" borderId="15" xfId="0" applyFont="1" applyFill="1" applyBorder="1" applyAlignment="1">
      <alignment horizontal="left" vertical="top" wrapText="1"/>
    </xf>
    <xf numFmtId="0" fontId="10" fillId="3" borderId="19" xfId="0" applyFont="1" applyFill="1" applyBorder="1" applyAlignment="1">
      <alignment horizontal="left" vertical="top" wrapText="1"/>
    </xf>
    <xf numFmtId="0" fontId="10" fillId="3" borderId="29" xfId="0" applyFont="1" applyFill="1" applyBorder="1" applyAlignment="1">
      <alignment horizontal="left" vertical="top" wrapText="1"/>
    </xf>
    <xf numFmtId="0" fontId="10" fillId="3" borderId="18" xfId="0" applyFont="1" applyFill="1" applyBorder="1" applyAlignment="1">
      <alignment horizontal="left" vertical="top" wrapText="1"/>
    </xf>
    <xf numFmtId="0" fontId="2" fillId="8" borderId="35" xfId="0" applyFont="1" applyFill="1" applyBorder="1" applyAlignment="1">
      <alignment horizontal="center" wrapText="1"/>
    </xf>
    <xf numFmtId="0" fontId="2" fillId="8" borderId="36" xfId="0" applyFont="1" applyFill="1" applyBorder="1" applyAlignment="1">
      <alignment horizontal="center" wrapText="1"/>
    </xf>
    <xf numFmtId="0" fontId="2" fillId="8" borderId="37" xfId="0" applyFont="1" applyFill="1" applyBorder="1" applyAlignment="1">
      <alignment horizontal="center" wrapText="1"/>
    </xf>
    <xf numFmtId="2" fontId="21" fillId="4" borderId="40" xfId="165" applyNumberFormat="1" applyFont="1" applyFill="1" applyBorder="1" applyAlignment="1">
      <alignment horizontal="left" vertical="top" wrapText="1"/>
    </xf>
    <xf numFmtId="2" fontId="21" fillId="4" borderId="18" xfId="165" applyNumberFormat="1" applyFont="1" applyFill="1" applyBorder="1" applyAlignment="1">
      <alignment horizontal="left" vertical="top" wrapText="1"/>
    </xf>
    <xf numFmtId="2" fontId="21" fillId="4" borderId="31" xfId="165" applyNumberFormat="1" applyFont="1" applyFill="1" applyBorder="1" applyAlignment="1">
      <alignment horizontal="left" vertical="top" wrapText="1"/>
    </xf>
    <xf numFmtId="2" fontId="21" fillId="4" borderId="40" xfId="165" applyNumberFormat="1" applyFont="1" applyFill="1" applyBorder="1" applyAlignment="1">
      <alignment horizontal="left" wrapText="1"/>
    </xf>
    <xf numFmtId="2" fontId="21" fillId="4" borderId="31" xfId="165" applyNumberFormat="1" applyFont="1" applyFill="1" applyBorder="1" applyAlignment="1">
      <alignment horizontal="left" wrapText="1"/>
    </xf>
    <xf numFmtId="0" fontId="2" fillId="9" borderId="35" xfId="0" applyFont="1" applyFill="1" applyBorder="1" applyAlignment="1">
      <alignment horizontal="center" wrapText="1"/>
    </xf>
    <xf numFmtId="0" fontId="2" fillId="9" borderId="36" xfId="0" applyFont="1" applyFill="1" applyBorder="1" applyAlignment="1">
      <alignment horizontal="center" wrapText="1"/>
    </xf>
    <xf numFmtId="0" fontId="2" fillId="9" borderId="37" xfId="0" applyFont="1" applyFill="1" applyBorder="1" applyAlignment="1">
      <alignment horizontal="center" wrapText="1"/>
    </xf>
    <xf numFmtId="0" fontId="2" fillId="11" borderId="15" xfId="0" applyFont="1" applyFill="1" applyBorder="1" applyAlignment="1">
      <alignment horizontal="center" vertical="top"/>
    </xf>
    <xf numFmtId="0" fontId="2" fillId="11" borderId="19" xfId="0" applyFont="1" applyFill="1" applyBorder="1" applyAlignment="1">
      <alignment horizontal="center" vertical="top"/>
    </xf>
    <xf numFmtId="0" fontId="2" fillId="11" borderId="20" xfId="0" applyFont="1" applyFill="1" applyBorder="1" applyAlignment="1">
      <alignment horizontal="center" vertical="top"/>
    </xf>
    <xf numFmtId="0" fontId="1" fillId="0" borderId="1" xfId="0" applyFont="1" applyBorder="1" applyAlignment="1">
      <alignment horizontal="left"/>
    </xf>
    <xf numFmtId="0" fontId="6" fillId="0" borderId="1" xfId="0" applyFont="1" applyBorder="1" applyAlignment="1">
      <alignment horizontal="left"/>
    </xf>
  </cellXfs>
  <cellStyles count="166">
    <cellStyle name="Excel Built-in Normal" xfId="165" xr:uid="{00000000-0005-0000-0000-00000000000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Normal" xfId="0" builtinId="0"/>
  </cellStyles>
  <dxfs count="0"/>
  <tableStyles count="0" defaultTableStyle="TableStyleMedium9" defaultPivotStyle="PivotStyleMedium7"/>
  <colors>
    <mruColors>
      <color rgb="FFFFFFCC"/>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17930</xdr:colOff>
      <xdr:row>0</xdr:row>
      <xdr:rowOff>2241</xdr:rowOff>
    </xdr:from>
    <xdr:to>
      <xdr:col>0</xdr:col>
      <xdr:colOff>638307</xdr:colOff>
      <xdr:row>3</xdr:row>
      <xdr:rowOff>136015</xdr:rowOff>
    </xdr:to>
    <xdr:pic>
      <xdr:nvPicPr>
        <xdr:cNvPr id="3" name="Afbeelding 1">
          <a:extLst>
            <a:ext uri="{FF2B5EF4-FFF2-40B4-BE49-F238E27FC236}">
              <a16:creationId xmlns:a16="http://schemas.microsoft.com/office/drawing/2014/main" id="{39FF5559-3983-4B35-937A-E4D76BFD803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a:stretch/>
      </xdr:blipFill>
      <xdr:spPr>
        <a:xfrm>
          <a:off x="17930" y="2241"/>
          <a:ext cx="620377" cy="689586"/>
        </a:xfrm>
        <a:prstGeom prst="rect">
          <a:avLst/>
        </a:prstGeom>
      </xdr:spPr>
    </xdr:pic>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02"/>
  <sheetViews>
    <sheetView tabSelected="1" view="pageBreakPreview" topLeftCell="A81" zoomScale="85" zoomScaleNormal="100" zoomScaleSheetLayoutView="85" workbookViewId="0">
      <selection activeCell="E95" sqref="E95:F97"/>
    </sheetView>
  </sheetViews>
  <sheetFormatPr defaultColWidth="18.8984375" defaultRowHeight="15.75" customHeight="1"/>
  <cols>
    <col min="1" max="3" width="21.5" style="1" customWidth="1"/>
    <col min="4" max="6" width="21.5" style="22" customWidth="1"/>
    <col min="7" max="16384" width="18.8984375" style="1"/>
  </cols>
  <sheetData>
    <row r="1" spans="1:12" ht="13.8">
      <c r="A1" s="212" t="s">
        <v>165</v>
      </c>
      <c r="B1" s="213"/>
      <c r="C1" s="213"/>
      <c r="D1" s="213"/>
      <c r="E1" s="213"/>
      <c r="F1" s="214"/>
      <c r="G1" s="107"/>
      <c r="H1" s="16"/>
      <c r="I1" s="108"/>
      <c r="J1" s="109"/>
      <c r="K1" s="110"/>
      <c r="L1" s="110"/>
    </row>
    <row r="2" spans="1:12" ht="13.8">
      <c r="A2" s="187" t="s">
        <v>101</v>
      </c>
      <c r="B2" s="188"/>
      <c r="C2" s="188"/>
      <c r="D2" s="188"/>
      <c r="E2" s="188"/>
      <c r="F2" s="189"/>
      <c r="G2" s="107"/>
      <c r="H2" s="16"/>
      <c r="I2" s="108"/>
      <c r="J2" s="109"/>
      <c r="K2" s="110"/>
      <c r="L2" s="110"/>
    </row>
    <row r="3" spans="1:12" ht="15.75" customHeight="1">
      <c r="A3" s="187" t="s">
        <v>102</v>
      </c>
      <c r="B3" s="188"/>
      <c r="C3" s="188"/>
      <c r="D3" s="188"/>
      <c r="E3" s="188"/>
      <c r="F3" s="189"/>
      <c r="J3" s="2"/>
      <c r="K3" s="2"/>
      <c r="L3" s="2"/>
    </row>
    <row r="4" spans="1:12" ht="15.75" customHeight="1">
      <c r="A4" s="187" t="s">
        <v>169</v>
      </c>
      <c r="B4" s="188"/>
      <c r="C4" s="188"/>
      <c r="D4" s="188"/>
      <c r="E4" s="188"/>
      <c r="F4" s="189"/>
      <c r="J4" s="2"/>
      <c r="K4" s="2"/>
      <c r="L4" s="2"/>
    </row>
    <row r="5" spans="1:12" ht="34.200000000000003" customHeight="1" thickBot="1">
      <c r="A5" s="193" t="s">
        <v>170</v>
      </c>
      <c r="B5" s="188"/>
      <c r="C5" s="188"/>
      <c r="D5" s="188"/>
      <c r="E5" s="188"/>
      <c r="F5" s="189"/>
      <c r="J5" s="2"/>
      <c r="K5" s="2"/>
      <c r="L5" s="2"/>
    </row>
    <row r="6" spans="1:12" ht="19.8" customHeight="1" thickBot="1">
      <c r="A6" s="194" t="s">
        <v>144</v>
      </c>
      <c r="B6" s="195"/>
      <c r="C6" s="195"/>
      <c r="D6" s="195"/>
      <c r="E6" s="195"/>
      <c r="F6" s="196"/>
    </row>
    <row r="7" spans="1:12" ht="30.6" customHeight="1" thickBot="1">
      <c r="A7" s="197" t="s">
        <v>141</v>
      </c>
      <c r="B7" s="198"/>
      <c r="C7" s="198"/>
      <c r="D7" s="111" t="s">
        <v>145</v>
      </c>
      <c r="E7" s="111" t="s">
        <v>146</v>
      </c>
      <c r="F7" s="112" t="s">
        <v>147</v>
      </c>
    </row>
    <row r="8" spans="1:12" ht="15.75" customHeight="1">
      <c r="A8" s="42"/>
      <c r="B8" s="113" t="s">
        <v>47</v>
      </c>
      <c r="C8" s="11" t="s">
        <v>49</v>
      </c>
      <c r="D8" s="114">
        <v>7</v>
      </c>
      <c r="E8" s="115">
        <v>6.5</v>
      </c>
      <c r="F8" s="116">
        <v>14.99</v>
      </c>
    </row>
    <row r="9" spans="1:12" ht="15.75" customHeight="1">
      <c r="A9" s="47"/>
      <c r="B9" s="113" t="s">
        <v>26</v>
      </c>
      <c r="C9" s="11" t="s">
        <v>30</v>
      </c>
      <c r="D9" s="114">
        <v>9.5</v>
      </c>
      <c r="E9" s="115">
        <v>9</v>
      </c>
      <c r="F9" s="116">
        <v>19.989999999999998</v>
      </c>
    </row>
    <row r="10" spans="1:12" ht="15.75" customHeight="1">
      <c r="A10" s="43"/>
      <c r="B10" s="117" t="s">
        <v>27</v>
      </c>
      <c r="C10" s="18" t="s">
        <v>31</v>
      </c>
      <c r="D10" s="114">
        <v>12.5</v>
      </c>
      <c r="E10" s="118">
        <v>11.5</v>
      </c>
      <c r="F10" s="119">
        <v>24.99</v>
      </c>
    </row>
    <row r="11" spans="1:12" ht="15.75" customHeight="1">
      <c r="A11" s="46"/>
      <c r="B11" s="113" t="s">
        <v>28</v>
      </c>
      <c r="C11" s="11" t="s">
        <v>32</v>
      </c>
      <c r="D11" s="114">
        <v>18.5</v>
      </c>
      <c r="E11" s="115">
        <v>18</v>
      </c>
      <c r="F11" s="116">
        <v>39.99</v>
      </c>
    </row>
    <row r="12" spans="1:12" ht="15.75" customHeight="1">
      <c r="A12" s="47"/>
      <c r="B12" s="117" t="s">
        <v>29</v>
      </c>
      <c r="C12" s="18" t="s">
        <v>33</v>
      </c>
      <c r="D12" s="120">
        <v>25.5</v>
      </c>
      <c r="E12" s="118">
        <v>25</v>
      </c>
      <c r="F12" s="119">
        <v>54.99</v>
      </c>
    </row>
    <row r="13" spans="1:12" ht="15.75" customHeight="1">
      <c r="A13" s="43"/>
      <c r="B13" s="113" t="s">
        <v>38</v>
      </c>
      <c r="C13" s="11" t="s">
        <v>39</v>
      </c>
      <c r="D13" s="114">
        <v>34</v>
      </c>
      <c r="E13" s="115">
        <v>33.5</v>
      </c>
      <c r="F13" s="116">
        <v>74.989999999999995</v>
      </c>
    </row>
    <row r="14" spans="1:12" ht="15.75" customHeight="1">
      <c r="A14" s="43"/>
      <c r="B14" s="113" t="s">
        <v>35</v>
      </c>
      <c r="C14" s="11" t="s">
        <v>37</v>
      </c>
      <c r="D14" s="114">
        <v>43.5</v>
      </c>
      <c r="E14" s="115">
        <v>42.5</v>
      </c>
      <c r="F14" s="116">
        <v>89.99</v>
      </c>
    </row>
    <row r="15" spans="1:12" ht="15.75" customHeight="1">
      <c r="A15" s="43"/>
      <c r="B15" s="113" t="s">
        <v>40</v>
      </c>
      <c r="C15" s="11"/>
      <c r="D15" s="114">
        <v>12.5</v>
      </c>
      <c r="E15" s="115">
        <v>12</v>
      </c>
      <c r="F15" s="116">
        <v>26.99</v>
      </c>
    </row>
    <row r="16" spans="1:12" ht="35.4" customHeight="1" thickBot="1">
      <c r="A16" s="50"/>
      <c r="B16" s="113" t="s">
        <v>58</v>
      </c>
      <c r="C16" s="77" t="s">
        <v>59</v>
      </c>
      <c r="D16" s="114">
        <v>15.5</v>
      </c>
      <c r="E16" s="115">
        <v>15</v>
      </c>
      <c r="F16" s="116">
        <v>33.99</v>
      </c>
    </row>
    <row r="17" spans="1:6" ht="34.799999999999997" customHeight="1">
      <c r="A17" s="197" t="s">
        <v>148</v>
      </c>
      <c r="B17" s="198"/>
      <c r="C17" s="198"/>
      <c r="D17" s="121"/>
      <c r="E17" s="121"/>
      <c r="F17" s="122"/>
    </row>
    <row r="18" spans="1:6" ht="15.75" customHeight="1">
      <c r="A18" s="50"/>
      <c r="B18" s="113" t="s">
        <v>26</v>
      </c>
      <c r="C18" s="18" t="s">
        <v>50</v>
      </c>
      <c r="D18" s="114">
        <v>11</v>
      </c>
      <c r="E18" s="115">
        <v>10.5</v>
      </c>
      <c r="F18" s="116">
        <v>23.99</v>
      </c>
    </row>
    <row r="19" spans="1:6" ht="15.75" customHeight="1">
      <c r="A19" s="50"/>
      <c r="B19" s="113" t="s">
        <v>27</v>
      </c>
      <c r="C19" s="11" t="s">
        <v>51</v>
      </c>
      <c r="D19" s="114">
        <v>15.5</v>
      </c>
      <c r="E19" s="115">
        <v>14.5</v>
      </c>
      <c r="F19" s="116">
        <v>31.99</v>
      </c>
    </row>
    <row r="20" spans="1:6" ht="15.75" customHeight="1">
      <c r="A20" s="50"/>
      <c r="B20" s="117" t="s">
        <v>28</v>
      </c>
      <c r="C20" s="18" t="s">
        <v>52</v>
      </c>
      <c r="D20" s="114">
        <v>21</v>
      </c>
      <c r="E20" s="115">
        <v>20.5</v>
      </c>
      <c r="F20" s="116">
        <v>44.99</v>
      </c>
    </row>
    <row r="21" spans="1:6" ht="15.75" customHeight="1" thickBot="1">
      <c r="A21" s="50"/>
      <c r="B21" s="113" t="s">
        <v>29</v>
      </c>
      <c r="C21" s="18" t="s">
        <v>53</v>
      </c>
      <c r="D21" s="114">
        <v>30</v>
      </c>
      <c r="E21" s="118">
        <v>29.5</v>
      </c>
      <c r="F21" s="116">
        <v>64.989999999999995</v>
      </c>
    </row>
    <row r="22" spans="1:6" ht="30.6" customHeight="1">
      <c r="A22" s="199" t="s">
        <v>45</v>
      </c>
      <c r="B22" s="186" t="s">
        <v>157</v>
      </c>
      <c r="C22" s="71" t="s">
        <v>140</v>
      </c>
      <c r="D22" s="114">
        <v>20.5</v>
      </c>
      <c r="E22" s="115">
        <v>20</v>
      </c>
      <c r="F22" s="116">
        <v>44.99</v>
      </c>
    </row>
    <row r="23" spans="1:6" ht="32.4" customHeight="1">
      <c r="A23" s="200"/>
      <c r="B23" s="113" t="s">
        <v>139</v>
      </c>
      <c r="C23" s="71" t="s">
        <v>35</v>
      </c>
      <c r="D23" s="114">
        <v>24.5</v>
      </c>
      <c r="E23" s="115">
        <v>24</v>
      </c>
      <c r="F23" s="116">
        <v>53.99</v>
      </c>
    </row>
    <row r="24" spans="1:6" ht="33.6" customHeight="1" thickBot="1">
      <c r="A24" s="50"/>
      <c r="B24" s="113" t="s">
        <v>142</v>
      </c>
      <c r="C24" s="71" t="s">
        <v>156</v>
      </c>
      <c r="D24" s="114">
        <v>17.5</v>
      </c>
      <c r="E24" s="115">
        <v>17</v>
      </c>
      <c r="F24" s="116">
        <v>38.99</v>
      </c>
    </row>
    <row r="25" spans="1:6" ht="32.4" customHeight="1" thickBot="1">
      <c r="A25" s="35" t="s">
        <v>60</v>
      </c>
      <c r="B25" s="72" t="s">
        <v>61</v>
      </c>
      <c r="C25" s="71"/>
      <c r="D25" s="114">
        <v>6.5</v>
      </c>
      <c r="E25" s="115">
        <v>6</v>
      </c>
      <c r="F25" s="116">
        <v>13.99</v>
      </c>
    </row>
    <row r="26" spans="1:6" ht="15.6" customHeight="1">
      <c r="A26" s="35" t="s">
        <v>149</v>
      </c>
      <c r="B26" s="72" t="s">
        <v>150</v>
      </c>
      <c r="C26" s="71"/>
      <c r="D26" s="114">
        <v>19.5</v>
      </c>
      <c r="E26" s="115">
        <v>19</v>
      </c>
      <c r="F26" s="116">
        <v>39.99</v>
      </c>
    </row>
    <row r="27" spans="1:6" ht="15.75" customHeight="1">
      <c r="A27" s="123" t="s">
        <v>143</v>
      </c>
      <c r="B27" s="72" t="s">
        <v>67</v>
      </c>
      <c r="C27" s="71"/>
      <c r="D27" s="114">
        <v>7</v>
      </c>
      <c r="E27" s="115">
        <v>6.5</v>
      </c>
      <c r="F27" s="116">
        <v>14.99</v>
      </c>
    </row>
    <row r="28" spans="1:6" ht="30" customHeight="1" thickBot="1">
      <c r="A28" s="50"/>
      <c r="B28" s="124" t="s">
        <v>68</v>
      </c>
      <c r="C28" s="125"/>
      <c r="D28" s="126">
        <v>4.5</v>
      </c>
      <c r="E28" s="127">
        <v>4.25</v>
      </c>
      <c r="F28" s="128">
        <v>9.99</v>
      </c>
    </row>
    <row r="29" spans="1:6" ht="30.6" customHeight="1" thickBot="1">
      <c r="A29" s="201" t="s">
        <v>151</v>
      </c>
      <c r="B29" s="202"/>
      <c r="C29" s="202"/>
      <c r="D29" s="202"/>
      <c r="E29" s="202"/>
      <c r="F29" s="203"/>
    </row>
    <row r="30" spans="1:6" ht="14.1" customHeight="1">
      <c r="A30" s="129" t="s">
        <v>109</v>
      </c>
      <c r="B30" s="37"/>
      <c r="C30" s="13"/>
      <c r="D30" s="129" t="s">
        <v>72</v>
      </c>
      <c r="E30" s="130"/>
      <c r="F30" s="131"/>
    </row>
    <row r="31" spans="1:6" ht="13.8" customHeight="1">
      <c r="A31" s="204" t="s">
        <v>110</v>
      </c>
      <c r="B31" s="132" t="s">
        <v>111</v>
      </c>
      <c r="C31" s="132" t="s">
        <v>73</v>
      </c>
      <c r="D31" s="133">
        <v>7500</v>
      </c>
      <c r="E31" s="134">
        <v>92</v>
      </c>
      <c r="F31" s="135">
        <f>E31*2.2</f>
        <v>202.4</v>
      </c>
    </row>
    <row r="32" spans="1:6" ht="14.1" customHeight="1">
      <c r="A32" s="205"/>
      <c r="B32" s="132" t="s">
        <v>112</v>
      </c>
      <c r="C32" s="132" t="s">
        <v>74</v>
      </c>
      <c r="D32" s="133">
        <v>13300</v>
      </c>
      <c r="E32" s="134">
        <v>163</v>
      </c>
      <c r="F32" s="135">
        <f t="shared" ref="F32:F39" si="0">E32*2.2</f>
        <v>358.6</v>
      </c>
    </row>
    <row r="33" spans="1:6" ht="14.1" customHeight="1">
      <c r="A33" s="205"/>
      <c r="B33" s="132" t="s">
        <v>113</v>
      </c>
      <c r="C33" s="132" t="s">
        <v>75</v>
      </c>
      <c r="D33" s="133">
        <v>30000</v>
      </c>
      <c r="E33" s="134">
        <v>392.6</v>
      </c>
      <c r="F33" s="135">
        <f t="shared" si="0"/>
        <v>863.72000000000014</v>
      </c>
    </row>
    <row r="34" spans="1:6" ht="14.1" customHeight="1">
      <c r="A34" s="206"/>
      <c r="B34" s="132" t="s">
        <v>114</v>
      </c>
      <c r="C34" s="132" t="s">
        <v>76</v>
      </c>
      <c r="D34" s="133">
        <v>40800</v>
      </c>
      <c r="E34" s="134">
        <v>495.7</v>
      </c>
      <c r="F34" s="135">
        <f t="shared" si="0"/>
        <v>1090.54</v>
      </c>
    </row>
    <row r="35" spans="1:6" ht="14.1" customHeight="1">
      <c r="A35" s="136" t="s">
        <v>115</v>
      </c>
      <c r="B35" s="137"/>
      <c r="C35" s="138"/>
      <c r="D35" s="139"/>
      <c r="E35" s="139"/>
      <c r="F35" s="140"/>
    </row>
    <row r="36" spans="1:6" ht="14.1" customHeight="1">
      <c r="A36" s="204" t="s">
        <v>116</v>
      </c>
      <c r="B36" s="132" t="s">
        <v>111</v>
      </c>
      <c r="C36" s="132" t="s">
        <v>73</v>
      </c>
      <c r="D36" s="133">
        <v>5500</v>
      </c>
      <c r="E36" s="134">
        <v>200</v>
      </c>
      <c r="F36" s="135">
        <f t="shared" si="0"/>
        <v>440.00000000000006</v>
      </c>
    </row>
    <row r="37" spans="1:6" ht="14.1" customHeight="1">
      <c r="A37" s="205"/>
      <c r="B37" s="132" t="s">
        <v>112</v>
      </c>
      <c r="C37" s="132" t="s">
        <v>74</v>
      </c>
      <c r="D37" s="133">
        <v>9700</v>
      </c>
      <c r="E37" s="134">
        <v>354</v>
      </c>
      <c r="F37" s="135">
        <f t="shared" si="0"/>
        <v>778.80000000000007</v>
      </c>
    </row>
    <row r="38" spans="1:6" ht="14.1" customHeight="1">
      <c r="A38" s="205"/>
      <c r="B38" s="132" t="s">
        <v>113</v>
      </c>
      <c r="C38" s="132" t="s">
        <v>75</v>
      </c>
      <c r="D38" s="133">
        <v>22000</v>
      </c>
      <c r="E38" s="134">
        <v>821.6</v>
      </c>
      <c r="F38" s="135">
        <f t="shared" si="0"/>
        <v>1807.5200000000002</v>
      </c>
    </row>
    <row r="39" spans="1:6" ht="14.1" customHeight="1">
      <c r="A39" s="206"/>
      <c r="B39" s="132" t="s">
        <v>114</v>
      </c>
      <c r="C39" s="132" t="s">
        <v>76</v>
      </c>
      <c r="D39" s="133">
        <v>29900</v>
      </c>
      <c r="E39" s="134">
        <v>1080</v>
      </c>
      <c r="F39" s="135">
        <f t="shared" si="0"/>
        <v>2376</v>
      </c>
    </row>
    <row r="40" spans="1:6" ht="14.1" customHeight="1">
      <c r="A40" s="136" t="s">
        <v>117</v>
      </c>
      <c r="B40" s="137"/>
      <c r="C40" s="138"/>
      <c r="D40" s="139"/>
      <c r="E40" s="139"/>
      <c r="F40" s="140"/>
    </row>
    <row r="41" spans="1:6" ht="14.1" customHeight="1">
      <c r="A41" s="207" t="s">
        <v>103</v>
      </c>
      <c r="B41" s="132" t="s">
        <v>111</v>
      </c>
      <c r="C41" s="132" t="s">
        <v>73</v>
      </c>
      <c r="D41" s="133">
        <v>5100</v>
      </c>
      <c r="E41" s="134">
        <v>133</v>
      </c>
      <c r="F41" s="135">
        <f>E41*2.2</f>
        <v>292.60000000000002</v>
      </c>
    </row>
    <row r="42" spans="1:6" ht="14.1" customHeight="1">
      <c r="A42" s="208"/>
      <c r="B42" s="132" t="s">
        <v>112</v>
      </c>
      <c r="C42" s="132" t="s">
        <v>74</v>
      </c>
      <c r="D42" s="133">
        <v>9000</v>
      </c>
      <c r="E42" s="134">
        <v>228</v>
      </c>
      <c r="F42" s="135">
        <f t="shared" ref="F42:F45" si="1">E42*2.2</f>
        <v>501.6</v>
      </c>
    </row>
    <row r="43" spans="1:6" ht="14.1" customHeight="1">
      <c r="A43" s="136" t="s">
        <v>118</v>
      </c>
      <c r="B43" s="137"/>
      <c r="C43" s="138"/>
      <c r="D43" s="139"/>
      <c r="E43" s="139"/>
      <c r="F43" s="140"/>
    </row>
    <row r="44" spans="1:6" ht="14.1" customHeight="1">
      <c r="A44" s="207" t="s">
        <v>103</v>
      </c>
      <c r="B44" s="132" t="s">
        <v>111</v>
      </c>
      <c r="C44" s="132" t="s">
        <v>73</v>
      </c>
      <c r="D44" s="133">
        <v>5100</v>
      </c>
      <c r="E44" s="134">
        <v>123</v>
      </c>
      <c r="F44" s="135">
        <f t="shared" si="1"/>
        <v>270.60000000000002</v>
      </c>
    </row>
    <row r="45" spans="1:6" ht="14.1" customHeight="1">
      <c r="A45" s="208"/>
      <c r="B45" s="132" t="s">
        <v>112</v>
      </c>
      <c r="C45" s="132" t="s">
        <v>74</v>
      </c>
      <c r="D45" s="133">
        <v>9000</v>
      </c>
      <c r="E45" s="134">
        <v>237.5</v>
      </c>
      <c r="F45" s="135">
        <f t="shared" si="1"/>
        <v>522.5</v>
      </c>
    </row>
    <row r="46" spans="1:6" ht="14.1" customHeight="1">
      <c r="A46" s="136" t="s">
        <v>119</v>
      </c>
      <c r="B46" s="137"/>
      <c r="C46" s="138"/>
      <c r="D46" s="137" t="s">
        <v>72</v>
      </c>
      <c r="E46" s="139"/>
      <c r="F46" s="140"/>
    </row>
    <row r="47" spans="1:6" ht="14.1" customHeight="1">
      <c r="A47" s="204" t="s">
        <v>110</v>
      </c>
      <c r="B47" s="132" t="s">
        <v>111</v>
      </c>
      <c r="C47" s="132" t="s">
        <v>77</v>
      </c>
      <c r="D47" s="133">
        <v>4333</v>
      </c>
      <c r="E47" s="134">
        <v>57.84</v>
      </c>
      <c r="F47" s="135">
        <f>E47*2.2</f>
        <v>127.24800000000002</v>
      </c>
    </row>
    <row r="48" spans="1:6" ht="14.1" customHeight="1">
      <c r="A48" s="205"/>
      <c r="B48" s="132" t="s">
        <v>120</v>
      </c>
      <c r="C48" s="132" t="s">
        <v>78</v>
      </c>
      <c r="D48" s="133">
        <v>7500</v>
      </c>
      <c r="E48" s="134">
        <v>107.04</v>
      </c>
      <c r="F48" s="135">
        <f t="shared" ref="F48:F55" si="2">E48*2.2</f>
        <v>235.48800000000003</v>
      </c>
    </row>
    <row r="49" spans="1:6" ht="14.1" customHeight="1">
      <c r="A49" s="205"/>
      <c r="B49" s="132" t="s">
        <v>112</v>
      </c>
      <c r="C49" s="132" t="s">
        <v>79</v>
      </c>
      <c r="D49" s="133">
        <v>12000</v>
      </c>
      <c r="E49" s="134">
        <v>165.48</v>
      </c>
      <c r="F49" s="135">
        <f t="shared" si="2"/>
        <v>364.05599999999998</v>
      </c>
    </row>
    <row r="50" spans="1:6" ht="14.1" customHeight="1">
      <c r="A50" s="206"/>
      <c r="B50" s="132" t="s">
        <v>113</v>
      </c>
      <c r="C50" s="132" t="s">
        <v>80</v>
      </c>
      <c r="D50" s="133">
        <v>21000</v>
      </c>
      <c r="E50" s="134">
        <v>290.57</v>
      </c>
      <c r="F50" s="135">
        <f t="shared" si="2"/>
        <v>639.25400000000002</v>
      </c>
    </row>
    <row r="51" spans="1:6" ht="14.1" customHeight="1">
      <c r="A51" s="136" t="s">
        <v>121</v>
      </c>
      <c r="B51" s="137"/>
      <c r="C51" s="138"/>
      <c r="D51" s="139"/>
      <c r="E51" s="139"/>
      <c r="F51" s="140"/>
    </row>
    <row r="52" spans="1:6" ht="14.1" customHeight="1">
      <c r="A52" s="204" t="s">
        <v>152</v>
      </c>
      <c r="B52" s="132" t="s">
        <v>111</v>
      </c>
      <c r="C52" s="132" t="s">
        <v>77</v>
      </c>
      <c r="D52" s="133">
        <v>3610.8333333333335</v>
      </c>
      <c r="E52" s="134">
        <v>121.7</v>
      </c>
      <c r="F52" s="135">
        <f t="shared" si="2"/>
        <v>267.74</v>
      </c>
    </row>
    <row r="53" spans="1:6" ht="14.1" customHeight="1">
      <c r="A53" s="205"/>
      <c r="B53" s="132" t="s">
        <v>120</v>
      </c>
      <c r="C53" s="132" t="s">
        <v>78</v>
      </c>
      <c r="D53" s="133">
        <v>6250</v>
      </c>
      <c r="E53" s="134">
        <v>217.5</v>
      </c>
      <c r="F53" s="135">
        <f t="shared" si="2"/>
        <v>478.50000000000006</v>
      </c>
    </row>
    <row r="54" spans="1:6" ht="14.1" customHeight="1">
      <c r="A54" s="205"/>
      <c r="B54" s="132" t="s">
        <v>112</v>
      </c>
      <c r="C54" s="132" t="s">
        <v>79</v>
      </c>
      <c r="D54" s="133">
        <v>10000</v>
      </c>
      <c r="E54" s="134">
        <v>342.3</v>
      </c>
      <c r="F54" s="135">
        <f t="shared" si="2"/>
        <v>753.06000000000006</v>
      </c>
    </row>
    <row r="55" spans="1:6" ht="14.1" customHeight="1" thickBot="1">
      <c r="A55" s="206"/>
      <c r="B55" s="132" t="s">
        <v>113</v>
      </c>
      <c r="C55" s="132" t="s">
        <v>80</v>
      </c>
      <c r="D55" s="133">
        <v>17500</v>
      </c>
      <c r="E55" s="134">
        <v>599.9</v>
      </c>
      <c r="F55" s="135">
        <f t="shared" si="2"/>
        <v>1319.78</v>
      </c>
    </row>
    <row r="56" spans="1:6" ht="14.1" customHeight="1">
      <c r="A56" s="136" t="s">
        <v>122</v>
      </c>
      <c r="B56" s="137"/>
      <c r="C56" s="137"/>
      <c r="D56" s="137"/>
      <c r="E56" s="141"/>
      <c r="F56" s="131"/>
    </row>
    <row r="57" spans="1:6" s="144" customFormat="1" ht="13.8">
      <c r="A57" s="207" t="s">
        <v>110</v>
      </c>
      <c r="B57" s="132" t="s">
        <v>120</v>
      </c>
      <c r="C57" s="132" t="s">
        <v>123</v>
      </c>
      <c r="D57" s="142">
        <v>1550</v>
      </c>
      <c r="E57" s="134">
        <v>41.048280816488301</v>
      </c>
      <c r="F57" s="143">
        <v>90.306217796274268</v>
      </c>
    </row>
    <row r="58" spans="1:6" s="144" customFormat="1" ht="14.4" thickBot="1">
      <c r="A58" s="208"/>
      <c r="B58" s="132" t="s">
        <v>112</v>
      </c>
      <c r="C58" s="132" t="s">
        <v>81</v>
      </c>
      <c r="D58" s="142">
        <v>2000</v>
      </c>
      <c r="E58" s="134">
        <v>49.79417494642508</v>
      </c>
      <c r="F58" s="143">
        <v>109.54718488213518</v>
      </c>
    </row>
    <row r="59" spans="1:6" s="144" customFormat="1" ht="14.4" thickBot="1">
      <c r="A59" s="136" t="s">
        <v>104</v>
      </c>
      <c r="B59" s="137"/>
      <c r="C59" s="137"/>
      <c r="D59" s="137"/>
      <c r="E59" s="141"/>
      <c r="F59" s="131"/>
    </row>
    <row r="60" spans="1:6" ht="14.1" customHeight="1">
      <c r="A60" s="207" t="str">
        <f>A44</f>
        <v xml:space="preserve">recycled cotton ribbon </v>
      </c>
      <c r="B60" s="132" t="s">
        <v>120</v>
      </c>
      <c r="C60" s="132" t="s">
        <v>123</v>
      </c>
      <c r="D60" s="145">
        <v>2300</v>
      </c>
      <c r="E60" s="146">
        <v>54</v>
      </c>
      <c r="F60" s="147">
        <v>119</v>
      </c>
    </row>
    <row r="61" spans="1:6" s="144" customFormat="1" ht="14.4" thickBot="1">
      <c r="A61" s="208"/>
      <c r="B61" s="132" t="s">
        <v>112</v>
      </c>
      <c r="C61" s="132" t="s">
        <v>81</v>
      </c>
      <c r="D61" s="145">
        <v>3100</v>
      </c>
      <c r="E61" s="146">
        <v>68</v>
      </c>
      <c r="F61" s="148">
        <v>150</v>
      </c>
    </row>
    <row r="62" spans="1:6" s="144" customFormat="1" ht="14.4" thickBot="1">
      <c r="A62" s="136" t="s">
        <v>124</v>
      </c>
      <c r="B62" s="137"/>
      <c r="C62" s="138"/>
      <c r="D62" s="139"/>
      <c r="E62" s="149"/>
      <c r="F62" s="131"/>
    </row>
    <row r="63" spans="1:6" s="144" customFormat="1" ht="13.8">
      <c r="A63" s="150" t="s">
        <v>125</v>
      </c>
      <c r="B63" s="132" t="s">
        <v>82</v>
      </c>
      <c r="C63" s="132" t="s">
        <v>83</v>
      </c>
      <c r="D63" s="133">
        <v>901</v>
      </c>
      <c r="E63" s="151">
        <v>52.506193597452814</v>
      </c>
      <c r="F63" s="147">
        <v>115.5136259143962</v>
      </c>
    </row>
    <row r="64" spans="1:6" s="144" customFormat="1" ht="13.8">
      <c r="A64" s="150" t="s">
        <v>126</v>
      </c>
      <c r="B64" s="132" t="str">
        <f>B63</f>
        <v>onesize</v>
      </c>
      <c r="C64" s="132" t="s">
        <v>84</v>
      </c>
      <c r="D64" s="133">
        <v>1830</v>
      </c>
      <c r="E64" s="151">
        <v>100.10920945396749</v>
      </c>
      <c r="F64" s="148">
        <v>220.24026079872851</v>
      </c>
    </row>
    <row r="65" spans="1:6" s="144" customFormat="1" ht="13.8">
      <c r="A65" s="150" t="s">
        <v>153</v>
      </c>
      <c r="B65" s="132" t="s">
        <v>127</v>
      </c>
      <c r="C65" s="132" t="s">
        <v>85</v>
      </c>
      <c r="D65" s="133">
        <v>685.78971428571424</v>
      </c>
      <c r="E65" s="146">
        <v>61.1</v>
      </c>
      <c r="F65" s="152">
        <f>E65*2.7</f>
        <v>164.97000000000003</v>
      </c>
    </row>
    <row r="66" spans="1:6" s="144" customFormat="1" ht="13.8">
      <c r="A66" s="150"/>
      <c r="B66" s="132" t="s">
        <v>128</v>
      </c>
      <c r="C66" s="132" t="s">
        <v>86</v>
      </c>
      <c r="D66" s="133">
        <v>756.84</v>
      </c>
      <c r="E66" s="146">
        <v>67.099999999999994</v>
      </c>
      <c r="F66" s="152">
        <f t="shared" ref="F66:F68" si="3">E66*2.7</f>
        <v>181.17</v>
      </c>
    </row>
    <row r="67" spans="1:6" s="144" customFormat="1" ht="13.8">
      <c r="A67" s="150"/>
      <c r="B67" s="132" t="s">
        <v>129</v>
      </c>
      <c r="C67" s="132" t="s">
        <v>87</v>
      </c>
      <c r="D67" s="133">
        <v>926.74285714285713</v>
      </c>
      <c r="E67" s="146">
        <v>78.5</v>
      </c>
      <c r="F67" s="152">
        <f t="shared" si="3"/>
        <v>211.95000000000002</v>
      </c>
    </row>
    <row r="68" spans="1:6" s="144" customFormat="1" ht="14.4" thickBot="1">
      <c r="A68" s="150"/>
      <c r="B68" s="132" t="s">
        <v>130</v>
      </c>
      <c r="C68" s="132" t="s">
        <v>88</v>
      </c>
      <c r="D68" s="133">
        <v>1131</v>
      </c>
      <c r="E68" s="146">
        <v>91.6</v>
      </c>
      <c r="F68" s="152">
        <f t="shared" si="3"/>
        <v>247.32</v>
      </c>
    </row>
    <row r="69" spans="1:6" s="144" customFormat="1" ht="14.4" hidden="1" thickBot="1">
      <c r="A69" s="153" t="s">
        <v>131</v>
      </c>
      <c r="B69" s="154" t="s">
        <v>111</v>
      </c>
      <c r="C69" s="154"/>
      <c r="D69" s="155"/>
      <c r="E69" s="156"/>
      <c r="F69" s="157"/>
    </row>
    <row r="70" spans="1:6" s="144" customFormat="1" ht="14.4" hidden="1" thickBot="1">
      <c r="A70" s="153" t="s">
        <v>131</v>
      </c>
      <c r="B70" s="154" t="s">
        <v>120</v>
      </c>
      <c r="C70" s="154"/>
      <c r="D70" s="155"/>
      <c r="E70" s="156"/>
      <c r="F70" s="157"/>
    </row>
    <row r="71" spans="1:6" s="144" customFormat="1" ht="14.4" hidden="1" thickBot="1">
      <c r="A71" s="158" t="s">
        <v>132</v>
      </c>
      <c r="B71" s="37"/>
      <c r="C71" s="13"/>
      <c r="D71" s="39"/>
      <c r="E71" s="130"/>
      <c r="F71" s="131"/>
    </row>
    <row r="72" spans="1:6" s="144" customFormat="1" ht="14.4" thickBot="1">
      <c r="A72" s="129" t="s">
        <v>133</v>
      </c>
      <c r="B72" s="37"/>
      <c r="C72" s="129" t="s">
        <v>89</v>
      </c>
      <c r="D72" s="129" t="s">
        <v>72</v>
      </c>
      <c r="E72" s="159"/>
      <c r="F72" s="131"/>
    </row>
    <row r="73" spans="1:6" s="144" customFormat="1" ht="13.8">
      <c r="A73" s="160" t="s">
        <v>105</v>
      </c>
      <c r="B73" s="161" t="s">
        <v>111</v>
      </c>
      <c r="C73" s="161" t="s">
        <v>90</v>
      </c>
      <c r="D73" s="133">
        <v>443</v>
      </c>
      <c r="E73" s="146">
        <v>20</v>
      </c>
      <c r="F73" s="162">
        <f>E73*2.2</f>
        <v>44</v>
      </c>
    </row>
    <row r="74" spans="1:6" s="144" customFormat="1" ht="13.8">
      <c r="A74" s="160" t="s">
        <v>134</v>
      </c>
      <c r="B74" s="161" t="s">
        <v>111</v>
      </c>
      <c r="C74" s="161" t="s">
        <v>90</v>
      </c>
      <c r="D74" s="133">
        <v>443</v>
      </c>
      <c r="E74" s="146">
        <v>22</v>
      </c>
      <c r="F74" s="152">
        <f>E74*2.2</f>
        <v>48.400000000000006</v>
      </c>
    </row>
    <row r="75" spans="1:6" ht="14.1" customHeight="1">
      <c r="A75" s="160" t="s">
        <v>106</v>
      </c>
      <c r="B75" s="161" t="s">
        <v>111</v>
      </c>
      <c r="C75" s="161" t="s">
        <v>90</v>
      </c>
      <c r="D75" s="133">
        <v>443</v>
      </c>
      <c r="E75" s="146">
        <v>11.457181432468419</v>
      </c>
      <c r="F75" s="152">
        <v>25.205799151430522</v>
      </c>
    </row>
    <row r="76" spans="1:6" ht="14.1" hidden="1" customHeight="1">
      <c r="A76" s="160"/>
      <c r="B76" s="161"/>
      <c r="C76" s="161"/>
      <c r="D76" s="133"/>
      <c r="E76" s="146">
        <f>11+2</f>
        <v>13</v>
      </c>
      <c r="F76" s="152">
        <f>E76*2.2</f>
        <v>28.6</v>
      </c>
    </row>
    <row r="77" spans="1:6" ht="14.1" customHeight="1">
      <c r="A77" s="160" t="s">
        <v>105</v>
      </c>
      <c r="B77" s="161" t="s">
        <v>112</v>
      </c>
      <c r="C77" s="161" t="s">
        <v>91</v>
      </c>
      <c r="D77" s="133">
        <v>962</v>
      </c>
      <c r="E77" s="146">
        <v>40.917791547060347</v>
      </c>
      <c r="F77" s="152">
        <v>90.019141403532771</v>
      </c>
    </row>
    <row r="78" spans="1:6" ht="14.1" customHeight="1">
      <c r="A78" s="160" t="s">
        <v>134</v>
      </c>
      <c r="B78" s="161" t="s">
        <v>112</v>
      </c>
      <c r="C78" s="161" t="s">
        <v>91</v>
      </c>
      <c r="D78" s="133">
        <v>962</v>
      </c>
      <c r="E78" s="146">
        <v>45.303494732763532</v>
      </c>
      <c r="F78" s="152">
        <v>99.667688412079784</v>
      </c>
    </row>
    <row r="79" spans="1:6" ht="14.1" customHeight="1" thickBot="1">
      <c r="A79" s="160" t="s">
        <v>106</v>
      </c>
      <c r="B79" s="161" t="s">
        <v>112</v>
      </c>
      <c r="C79" s="161" t="s">
        <v>91</v>
      </c>
      <c r="D79" s="133">
        <v>962</v>
      </c>
      <c r="E79" s="146">
        <v>22.644170460001167</v>
      </c>
      <c r="F79" s="163">
        <v>49.817175012002572</v>
      </c>
    </row>
    <row r="80" spans="1:6" ht="14.1" customHeight="1">
      <c r="A80" s="158" t="s">
        <v>107</v>
      </c>
      <c r="B80" s="164"/>
      <c r="C80" s="129" t="s">
        <v>89</v>
      </c>
      <c r="D80" s="158"/>
      <c r="E80" s="165"/>
      <c r="F80" s="131"/>
    </row>
    <row r="81" spans="1:12" ht="22.8" customHeight="1" thickBot="1">
      <c r="A81" s="166" t="s">
        <v>108</v>
      </c>
      <c r="B81" s="161" t="s">
        <v>92</v>
      </c>
      <c r="C81" s="161" t="s">
        <v>135</v>
      </c>
      <c r="D81" s="145">
        <v>305</v>
      </c>
      <c r="E81" s="151">
        <v>13.5</v>
      </c>
      <c r="F81" s="167">
        <v>29.9</v>
      </c>
    </row>
    <row r="82" spans="1:12" ht="14.1" customHeight="1">
      <c r="A82" s="158" t="s">
        <v>136</v>
      </c>
      <c r="B82" s="164"/>
      <c r="C82" s="129" t="s">
        <v>89</v>
      </c>
      <c r="D82" s="158"/>
      <c r="E82" s="165"/>
      <c r="F82" s="168"/>
    </row>
    <row r="83" spans="1:12" ht="27.6" customHeight="1">
      <c r="A83" s="160" t="s">
        <v>154</v>
      </c>
      <c r="B83" s="161" t="s">
        <v>92</v>
      </c>
      <c r="C83" s="161" t="s">
        <v>93</v>
      </c>
      <c r="D83" s="145"/>
      <c r="E83" s="146">
        <v>16</v>
      </c>
      <c r="F83" s="169">
        <v>35</v>
      </c>
    </row>
    <row r="84" spans="1:12" ht="13.8">
      <c r="A84" s="170" t="s">
        <v>94</v>
      </c>
      <c r="B84" s="171"/>
      <c r="C84" s="172"/>
      <c r="D84" s="173"/>
      <c r="E84" s="174"/>
      <c r="F84" s="175"/>
    </row>
    <row r="85" spans="1:12" ht="13.8">
      <c r="A85" s="170" t="s">
        <v>137</v>
      </c>
      <c r="B85" s="176"/>
      <c r="C85" s="177"/>
      <c r="D85" s="178"/>
      <c r="E85" s="179"/>
      <c r="F85" s="175"/>
    </row>
    <row r="86" spans="1:12" ht="13.8">
      <c r="A86" s="170" t="s">
        <v>95</v>
      </c>
      <c r="B86" s="176"/>
      <c r="C86" s="176"/>
      <c r="D86" s="178"/>
      <c r="E86" s="180"/>
      <c r="F86" s="181"/>
    </row>
    <row r="87" spans="1:12" ht="13.8">
      <c r="A87" s="170" t="s">
        <v>158</v>
      </c>
      <c r="B87" s="176"/>
      <c r="C87" s="176"/>
      <c r="D87" s="178"/>
      <c r="E87" s="180"/>
      <c r="F87" s="181"/>
    </row>
    <row r="88" spans="1:12" ht="13.8">
      <c r="A88" s="182" t="s">
        <v>96</v>
      </c>
      <c r="B88" s="176"/>
      <c r="C88" s="176"/>
      <c r="D88" s="178"/>
      <c r="E88" s="180"/>
      <c r="F88" s="181"/>
    </row>
    <row r="89" spans="1:12" ht="13.8">
      <c r="A89" s="182" t="s">
        <v>163</v>
      </c>
      <c r="B89" s="176"/>
      <c r="C89" s="176"/>
      <c r="D89" s="178"/>
      <c r="E89" s="180"/>
      <c r="F89" s="181"/>
    </row>
    <row r="90" spans="1:12" ht="13.8">
      <c r="A90" s="182" t="s">
        <v>138</v>
      </c>
      <c r="B90" s="176"/>
      <c r="C90" s="183"/>
      <c r="D90" s="178"/>
      <c r="E90" s="184"/>
      <c r="F90" s="185"/>
    </row>
    <row r="91" spans="1:12" ht="13.8">
      <c r="A91" s="182" t="s">
        <v>162</v>
      </c>
      <c r="B91" s="176"/>
      <c r="C91" s="183"/>
      <c r="D91" s="178"/>
      <c r="E91" s="184"/>
      <c r="F91" s="185"/>
    </row>
    <row r="92" spans="1:12" ht="14.4" thickBot="1">
      <c r="A92" s="182"/>
      <c r="B92" s="176"/>
      <c r="C92" s="183"/>
      <c r="D92" s="178"/>
      <c r="E92" s="184"/>
      <c r="F92" s="185"/>
    </row>
    <row r="93" spans="1:12" ht="14.4" thickBot="1">
      <c r="A93" s="209" t="s">
        <v>155</v>
      </c>
      <c r="B93" s="210"/>
      <c r="C93" s="210"/>
      <c r="D93" s="210"/>
      <c r="E93" s="210"/>
      <c r="F93" s="211"/>
    </row>
    <row r="94" spans="1:12" ht="14.4" thickBot="1">
      <c r="A94" s="129"/>
      <c r="B94" s="37"/>
      <c r="C94" s="129" t="s">
        <v>89</v>
      </c>
      <c r="D94" s="129" t="s">
        <v>72</v>
      </c>
      <c r="E94" s="159"/>
      <c r="F94" s="131"/>
    </row>
    <row r="95" spans="1:12" ht="41.4">
      <c r="A95" s="93" t="s">
        <v>97</v>
      </c>
      <c r="B95" s="94" t="s">
        <v>98</v>
      </c>
      <c r="C95" s="95"/>
      <c r="D95" s="96">
        <v>1100</v>
      </c>
      <c r="E95" s="97">
        <v>144.9</v>
      </c>
      <c r="F95" s="97">
        <f>E95*2.2</f>
        <v>318.78000000000003</v>
      </c>
      <c r="G95" s="107"/>
      <c r="H95" s="16"/>
      <c r="I95" s="108"/>
      <c r="J95" s="109"/>
      <c r="K95" s="110"/>
      <c r="L95" s="110"/>
    </row>
    <row r="96" spans="1:12" ht="41.4">
      <c r="A96" s="98" t="s">
        <v>99</v>
      </c>
      <c r="B96" s="99" t="s">
        <v>98</v>
      </c>
      <c r="C96" s="100"/>
      <c r="D96" s="101">
        <v>1215</v>
      </c>
      <c r="E96" s="102">
        <v>144.9</v>
      </c>
      <c r="F96" s="102">
        <f t="shared" ref="F96:F97" si="4">E96*2.2</f>
        <v>318.78000000000003</v>
      </c>
      <c r="G96" s="107"/>
      <c r="H96" s="16"/>
      <c r="I96" s="108"/>
      <c r="J96" s="109"/>
      <c r="K96" s="110"/>
      <c r="L96" s="110"/>
    </row>
    <row r="97" spans="1:12" ht="41.4">
      <c r="A97" s="103" t="s">
        <v>100</v>
      </c>
      <c r="B97" s="104" t="s">
        <v>98</v>
      </c>
      <c r="C97" s="105"/>
      <c r="D97" s="106">
        <v>1000</v>
      </c>
      <c r="E97" s="102">
        <v>119.9</v>
      </c>
      <c r="F97" s="102">
        <f t="shared" si="4"/>
        <v>263.78000000000003</v>
      </c>
      <c r="G97" s="107"/>
      <c r="H97" s="16"/>
      <c r="I97" s="108"/>
      <c r="J97" s="109"/>
      <c r="K97" s="110"/>
      <c r="L97" s="110"/>
    </row>
    <row r="98" spans="1:12" ht="13.8">
      <c r="A98" s="103" t="s">
        <v>159</v>
      </c>
      <c r="B98" s="104" t="s">
        <v>160</v>
      </c>
      <c r="C98" s="105" t="s">
        <v>161</v>
      </c>
      <c r="D98" s="106"/>
      <c r="E98" s="102">
        <v>46</v>
      </c>
      <c r="F98" s="102">
        <v>124.95</v>
      </c>
      <c r="G98" s="107"/>
      <c r="H98" s="16"/>
      <c r="I98" s="108"/>
      <c r="J98" s="109"/>
      <c r="K98" s="110"/>
      <c r="L98" s="110"/>
    </row>
    <row r="99" spans="1:12" ht="13.8">
      <c r="A99" s="170" t="s">
        <v>166</v>
      </c>
      <c r="B99" s="171"/>
      <c r="C99" s="172"/>
      <c r="D99" s="173"/>
      <c r="E99" s="174"/>
      <c r="F99" s="175"/>
    </row>
    <row r="100" spans="1:12" ht="13.8">
      <c r="A100" s="182" t="s">
        <v>164</v>
      </c>
      <c r="B100" s="176"/>
      <c r="C100" s="176"/>
      <c r="D100" s="178"/>
      <c r="E100" s="180"/>
      <c r="F100" s="181"/>
    </row>
    <row r="101" spans="1:12" ht="13.8">
      <c r="A101" s="182" t="s">
        <v>167</v>
      </c>
      <c r="B101" s="176"/>
      <c r="C101" s="176"/>
      <c r="D101" s="178"/>
      <c r="E101" s="180"/>
      <c r="F101" s="181"/>
    </row>
    <row r="102" spans="1:12" ht="19.8" customHeight="1">
      <c r="A102" s="190" t="s">
        <v>168</v>
      </c>
      <c r="B102" s="191"/>
      <c r="C102" s="191"/>
      <c r="D102" s="191"/>
      <c r="E102" s="191"/>
      <c r="F102" s="192"/>
    </row>
  </sheetData>
  <mergeCells count="20">
    <mergeCell ref="A57:A58"/>
    <mergeCell ref="A60:A61"/>
    <mergeCell ref="A93:F93"/>
    <mergeCell ref="A1:F1"/>
    <mergeCell ref="A2:F2"/>
    <mergeCell ref="A3:F3"/>
    <mergeCell ref="A102:F102"/>
    <mergeCell ref="A4:F4"/>
    <mergeCell ref="A5:F5"/>
    <mergeCell ref="A6:F6"/>
    <mergeCell ref="A7:C7"/>
    <mergeCell ref="A17:C17"/>
    <mergeCell ref="A22:A23"/>
    <mergeCell ref="A29:F29"/>
    <mergeCell ref="A31:A34"/>
    <mergeCell ref="A36:A39"/>
    <mergeCell ref="A41:A42"/>
    <mergeCell ref="A44:A45"/>
    <mergeCell ref="A47:A50"/>
    <mergeCell ref="A52:A55"/>
  </mergeCells>
  <pageMargins left="0.25" right="0.25" top="0.75" bottom="0.75" header="0.3" footer="0.3"/>
  <pageSetup paperSize="9" scale="43" orientation="portrait"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J82"/>
  <sheetViews>
    <sheetView topLeftCell="A4" workbookViewId="0">
      <selection activeCell="B7" sqref="B7:I7"/>
    </sheetView>
  </sheetViews>
  <sheetFormatPr defaultColWidth="11.09765625" defaultRowHeight="12.75" customHeight="1"/>
  <cols>
    <col min="1" max="1" width="20.8984375" style="1" customWidth="1"/>
    <col min="2" max="2" width="16.59765625" style="1" customWidth="1"/>
    <col min="3" max="3" width="18.09765625" style="1" customWidth="1"/>
    <col min="4" max="4" width="10.8984375" style="1" customWidth="1"/>
    <col min="5" max="5" width="15.09765625" style="21" customWidth="1"/>
    <col min="6" max="8" width="14" style="22" customWidth="1"/>
    <col min="9" max="9" width="10.5" style="22" customWidth="1"/>
    <col min="10" max="16384" width="11.09765625" style="1"/>
  </cols>
  <sheetData>
    <row r="2" spans="1:9" ht="12.75" customHeight="1">
      <c r="A2" s="19" t="s">
        <v>20</v>
      </c>
      <c r="B2" s="20"/>
    </row>
    <row r="3" spans="1:9" ht="12.75" customHeight="1">
      <c r="A3" s="23" t="s">
        <v>25</v>
      </c>
      <c r="B3" s="24"/>
      <c r="C3" s="24"/>
    </row>
    <row r="4" spans="1:9" ht="12.75" customHeight="1">
      <c r="B4" s="24"/>
      <c r="C4" s="24"/>
    </row>
    <row r="6" spans="1:9" ht="12.75" customHeight="1">
      <c r="A6" s="25" t="s">
        <v>0</v>
      </c>
      <c r="B6" s="216"/>
      <c r="C6" s="216"/>
      <c r="D6" s="216"/>
      <c r="E6" s="216"/>
      <c r="F6" s="216"/>
      <c r="G6" s="216"/>
      <c r="H6" s="216"/>
      <c r="I6" s="216"/>
    </row>
    <row r="7" spans="1:9" ht="12.75" customHeight="1">
      <c r="A7" s="25" t="s">
        <v>1</v>
      </c>
      <c r="B7" s="216"/>
      <c r="C7" s="216"/>
      <c r="D7" s="216"/>
      <c r="E7" s="216"/>
      <c r="F7" s="216"/>
      <c r="G7" s="216"/>
      <c r="H7" s="216"/>
      <c r="I7" s="216"/>
    </row>
    <row r="8" spans="1:9" ht="12.75" customHeight="1">
      <c r="A8" s="25" t="s">
        <v>2</v>
      </c>
      <c r="B8" s="216"/>
      <c r="C8" s="216"/>
      <c r="D8" s="216"/>
      <c r="E8" s="216"/>
      <c r="F8" s="216"/>
      <c r="G8" s="216"/>
      <c r="H8" s="216"/>
      <c r="I8" s="216"/>
    </row>
    <row r="9" spans="1:9" ht="12.75" customHeight="1">
      <c r="A9" s="25" t="s">
        <v>3</v>
      </c>
      <c r="B9" s="216"/>
      <c r="C9" s="216"/>
      <c r="D9" s="216"/>
      <c r="E9" s="216"/>
      <c r="F9" s="216"/>
      <c r="G9" s="216"/>
      <c r="H9" s="216"/>
      <c r="I9" s="216"/>
    </row>
    <row r="10" spans="1:9" ht="12.75" customHeight="1">
      <c r="A10" s="25" t="s">
        <v>13</v>
      </c>
      <c r="B10" s="216"/>
      <c r="C10" s="216"/>
      <c r="D10" s="216"/>
      <c r="E10" s="216"/>
      <c r="F10" s="216"/>
      <c r="G10" s="216"/>
      <c r="H10" s="216"/>
      <c r="I10" s="216"/>
    </row>
    <row r="11" spans="1:9" ht="12.75" customHeight="1">
      <c r="A11" s="25" t="s">
        <v>4</v>
      </c>
      <c r="B11" s="216"/>
      <c r="C11" s="216"/>
      <c r="D11" s="216"/>
      <c r="E11" s="216"/>
      <c r="F11" s="216"/>
      <c r="G11" s="216"/>
      <c r="H11" s="216"/>
      <c r="I11" s="216"/>
    </row>
    <row r="12" spans="1:9" ht="12.75" customHeight="1">
      <c r="A12" s="25" t="s">
        <v>5</v>
      </c>
      <c r="B12" s="215"/>
      <c r="C12" s="215"/>
      <c r="D12" s="215"/>
      <c r="E12" s="215"/>
      <c r="F12" s="215"/>
      <c r="G12" s="215"/>
      <c r="H12" s="215"/>
      <c r="I12" s="215"/>
    </row>
    <row r="13" spans="1:9" ht="12.75" customHeight="1">
      <c r="A13" s="25" t="s">
        <v>14</v>
      </c>
      <c r="B13" s="216"/>
      <c r="C13" s="216"/>
      <c r="D13" s="216"/>
      <c r="E13" s="216"/>
      <c r="F13" s="216"/>
      <c r="G13" s="216"/>
      <c r="H13" s="216"/>
      <c r="I13" s="216"/>
    </row>
    <row r="14" spans="1:9" ht="12.75" customHeight="1">
      <c r="A14" s="25" t="s">
        <v>15</v>
      </c>
      <c r="B14" s="216"/>
      <c r="C14" s="216"/>
      <c r="D14" s="216"/>
      <c r="E14" s="216"/>
      <c r="F14" s="216"/>
      <c r="G14" s="216"/>
      <c r="H14" s="216"/>
      <c r="I14" s="216"/>
    </row>
    <row r="15" spans="1:9" ht="12.75" customHeight="1">
      <c r="A15" s="25" t="s">
        <v>9</v>
      </c>
      <c r="B15" s="216"/>
      <c r="C15" s="216"/>
      <c r="D15" s="216"/>
      <c r="E15" s="216"/>
      <c r="F15" s="216"/>
      <c r="G15" s="216"/>
      <c r="H15" s="216"/>
      <c r="I15" s="216"/>
    </row>
    <row r="16" spans="1:9" ht="12.75" customHeight="1">
      <c r="A16" s="25"/>
      <c r="B16" s="25"/>
      <c r="C16" s="25"/>
      <c r="D16" s="25"/>
      <c r="E16" s="25"/>
      <c r="F16" s="25"/>
      <c r="G16" s="25"/>
      <c r="H16" s="25"/>
      <c r="I16" s="25"/>
    </row>
    <row r="17" spans="1:10" ht="12.75" customHeight="1" thickBot="1">
      <c r="A17" s="25"/>
      <c r="B17" s="25"/>
      <c r="C17" s="25"/>
      <c r="D17" s="25"/>
      <c r="E17" s="25"/>
      <c r="F17" s="25"/>
      <c r="G17" s="25"/>
      <c r="H17" s="25"/>
      <c r="I17" s="25"/>
    </row>
    <row r="18" spans="1:10" s="34" customFormat="1" ht="12.75" customHeight="1" thickBot="1">
      <c r="A18" s="26" t="s">
        <v>11</v>
      </c>
      <c r="B18" s="27" t="s">
        <v>17</v>
      </c>
      <c r="C18" s="28" t="s">
        <v>10</v>
      </c>
      <c r="D18" s="29" t="s">
        <v>8</v>
      </c>
      <c r="E18" s="29" t="s">
        <v>7</v>
      </c>
      <c r="F18" s="30" t="s">
        <v>42</v>
      </c>
      <c r="G18" s="30" t="s">
        <v>43</v>
      </c>
      <c r="H18" s="31" t="s">
        <v>36</v>
      </c>
      <c r="I18" s="32" t="s">
        <v>6</v>
      </c>
      <c r="J18" s="33"/>
    </row>
    <row r="19" spans="1:10" ht="12.75" customHeight="1" thickBot="1">
      <c r="A19" s="2"/>
      <c r="B19" s="2"/>
      <c r="C19" s="2"/>
      <c r="D19" s="2"/>
      <c r="E19" s="3"/>
      <c r="F19" s="4"/>
      <c r="G19" s="4"/>
      <c r="H19" s="4"/>
      <c r="I19" s="4"/>
    </row>
    <row r="20" spans="1:10" ht="12.75" customHeight="1" thickBot="1">
      <c r="A20" s="35" t="s">
        <v>63</v>
      </c>
      <c r="B20" s="36"/>
      <c r="C20" s="37" t="s">
        <v>64</v>
      </c>
      <c r="D20" s="38"/>
      <c r="E20" s="39"/>
      <c r="F20" s="40"/>
      <c r="G20" s="40"/>
      <c r="H20" s="40"/>
      <c r="I20" s="41"/>
    </row>
    <row r="21" spans="1:10" ht="12.75" customHeight="1">
      <c r="A21" s="42"/>
      <c r="B21" s="44" t="s">
        <v>47</v>
      </c>
      <c r="C21" s="44" t="s">
        <v>64</v>
      </c>
      <c r="D21" s="11" t="s">
        <v>49</v>
      </c>
      <c r="E21" s="45"/>
      <c r="F21" s="89">
        <f>'Solid Products'!D8*Blad4!$B$1</f>
        <v>8.4</v>
      </c>
      <c r="G21" s="89">
        <f>'Solid Products'!E8*Blad4!$B$1</f>
        <v>7.8</v>
      </c>
      <c r="H21" s="89">
        <f>'Solid Products'!F8*Blad4!$B$1</f>
        <v>17.988</v>
      </c>
      <c r="I21" s="70"/>
    </row>
    <row r="22" spans="1:10" ht="12.75" customHeight="1">
      <c r="A22" s="47"/>
      <c r="B22" s="44" t="s">
        <v>26</v>
      </c>
      <c r="C22" s="44" t="s">
        <v>64</v>
      </c>
      <c r="D22" s="11" t="s">
        <v>30</v>
      </c>
      <c r="E22" s="45"/>
      <c r="F22" s="89">
        <f>'Solid Products'!D9*Blad4!$B$1</f>
        <v>11.4</v>
      </c>
      <c r="G22" s="89">
        <f>'Solid Products'!E9*Blad4!$B$1</f>
        <v>10.799999999999999</v>
      </c>
      <c r="H22" s="89">
        <f>'Solid Products'!F9*Blad4!$B$1</f>
        <v>23.987999999999996</v>
      </c>
      <c r="I22" s="70"/>
    </row>
    <row r="23" spans="1:10" ht="12.75" customHeight="1">
      <c r="A23" s="43"/>
      <c r="B23" s="48" t="s">
        <v>27</v>
      </c>
      <c r="C23" s="44" t="s">
        <v>64</v>
      </c>
      <c r="D23" s="18" t="s">
        <v>31</v>
      </c>
      <c r="E23" s="49"/>
      <c r="F23" s="89">
        <f>'Solid Products'!D10*Blad4!$B$1</f>
        <v>15</v>
      </c>
      <c r="G23" s="89">
        <f>'Solid Products'!E10*Blad4!$B$1</f>
        <v>13.799999999999999</v>
      </c>
      <c r="H23" s="89">
        <f>'Solid Products'!F10*Blad4!$B$1</f>
        <v>29.987999999999996</v>
      </c>
      <c r="I23" s="70"/>
    </row>
    <row r="24" spans="1:10" ht="12.75" customHeight="1">
      <c r="A24" s="46"/>
      <c r="B24" s="44" t="s">
        <v>28</v>
      </c>
      <c r="C24" s="44" t="s">
        <v>64</v>
      </c>
      <c r="D24" s="11" t="s">
        <v>32</v>
      </c>
      <c r="E24" s="45"/>
      <c r="F24" s="89">
        <f>'Solid Products'!D11*Blad4!$B$1</f>
        <v>22.2</v>
      </c>
      <c r="G24" s="89">
        <f>'Solid Products'!E11*Blad4!$B$1</f>
        <v>21.599999999999998</v>
      </c>
      <c r="H24" s="89">
        <f>'Solid Products'!F11*Blad4!$B$1</f>
        <v>47.988</v>
      </c>
      <c r="I24" s="70"/>
    </row>
    <row r="25" spans="1:10" ht="12.75" customHeight="1">
      <c r="A25" s="47"/>
      <c r="B25" s="48" t="s">
        <v>29</v>
      </c>
      <c r="C25" s="44" t="s">
        <v>64</v>
      </c>
      <c r="D25" s="18" t="s">
        <v>33</v>
      </c>
      <c r="E25" s="49"/>
      <c r="F25" s="89">
        <f>'Solid Products'!D12*Blad4!$B$1</f>
        <v>30.599999999999998</v>
      </c>
      <c r="G25" s="89">
        <f>'Solid Products'!E12*Blad4!$B$1</f>
        <v>30</v>
      </c>
      <c r="H25" s="89">
        <f>'Solid Products'!F12*Blad4!$B$1</f>
        <v>65.988</v>
      </c>
      <c r="I25" s="70"/>
    </row>
    <row r="26" spans="1:10" ht="12.75" customHeight="1">
      <c r="A26" s="43"/>
      <c r="B26" s="44" t="s">
        <v>38</v>
      </c>
      <c r="C26" s="44" t="s">
        <v>64</v>
      </c>
      <c r="D26" s="11" t="s">
        <v>39</v>
      </c>
      <c r="E26" s="45"/>
      <c r="F26" s="89">
        <f>'Solid Products'!D13*Blad4!$B$1</f>
        <v>40.799999999999997</v>
      </c>
      <c r="G26" s="89">
        <f>'Solid Products'!E13*Blad4!$B$1</f>
        <v>40.199999999999996</v>
      </c>
      <c r="H26" s="89">
        <f>'Solid Products'!F13*Blad4!$B$1</f>
        <v>89.987999999999985</v>
      </c>
      <c r="I26" s="70"/>
    </row>
    <row r="27" spans="1:10" ht="12.75" customHeight="1">
      <c r="A27" s="43"/>
      <c r="B27" s="44" t="s">
        <v>35</v>
      </c>
      <c r="C27" s="44" t="s">
        <v>64</v>
      </c>
      <c r="D27" s="11" t="s">
        <v>37</v>
      </c>
      <c r="E27" s="45"/>
      <c r="F27" s="89">
        <f>'Solid Products'!D14*Blad4!$B$1</f>
        <v>52.199999999999996</v>
      </c>
      <c r="G27" s="89">
        <f>'Solid Products'!E14*Blad4!$B$1</f>
        <v>51</v>
      </c>
      <c r="H27" s="89">
        <f>'Solid Products'!F14*Blad4!$B$1</f>
        <v>107.98799999999999</v>
      </c>
      <c r="I27" s="70"/>
    </row>
    <row r="28" spans="1:10" ht="12.75" customHeight="1">
      <c r="A28" s="43"/>
      <c r="B28" s="44" t="s">
        <v>40</v>
      </c>
      <c r="C28" s="44" t="s">
        <v>64</v>
      </c>
      <c r="D28" s="11"/>
      <c r="E28" s="45"/>
      <c r="F28" s="89">
        <f>'Solid Products'!D15*Blad4!$B$1</f>
        <v>15</v>
      </c>
      <c r="G28" s="89">
        <f>'Solid Products'!E15*Blad4!$B$1</f>
        <v>14.399999999999999</v>
      </c>
      <c r="H28" s="89">
        <f>'Solid Products'!F15*Blad4!$B$1</f>
        <v>32.387999999999998</v>
      </c>
      <c r="I28" s="70"/>
    </row>
    <row r="29" spans="1:10" ht="12.75" customHeight="1">
      <c r="A29" s="50"/>
      <c r="B29" s="72" t="s">
        <v>58</v>
      </c>
      <c r="C29" s="44" t="s">
        <v>64</v>
      </c>
      <c r="D29" s="77" t="s">
        <v>59</v>
      </c>
      <c r="E29" s="45"/>
      <c r="F29" s="89">
        <f>'Solid Products'!D16*Blad4!$B$1</f>
        <v>18.599999999999998</v>
      </c>
      <c r="G29" s="89">
        <f>'Solid Products'!E16*Blad4!$B$1</f>
        <v>18</v>
      </c>
      <c r="H29" s="89">
        <f>'Solid Products'!F16*Blad4!$B$1</f>
        <v>40.788000000000004</v>
      </c>
      <c r="I29" s="70"/>
    </row>
    <row r="30" spans="1:10" ht="12.75" customHeight="1" thickBot="1">
      <c r="A30" s="50"/>
      <c r="B30" s="51"/>
      <c r="C30" s="51"/>
      <c r="D30" s="12"/>
      <c r="E30" s="52"/>
      <c r="F30" s="90"/>
      <c r="G30" s="90"/>
      <c r="H30" s="90"/>
      <c r="I30" s="53"/>
    </row>
    <row r="31" spans="1:10" ht="12.75" customHeight="1" thickBot="1">
      <c r="A31" s="81" t="s">
        <v>65</v>
      </c>
      <c r="B31" s="82"/>
      <c r="C31" s="83" t="s">
        <v>34</v>
      </c>
      <c r="D31" s="84"/>
      <c r="E31" s="85"/>
      <c r="F31" s="91"/>
      <c r="G31" s="91"/>
      <c r="H31" s="91"/>
      <c r="I31" s="41"/>
    </row>
    <row r="32" spans="1:10" ht="12.75" customHeight="1">
      <c r="A32" s="42"/>
      <c r="B32" s="44" t="s">
        <v>47</v>
      </c>
      <c r="C32" s="80" t="s">
        <v>34</v>
      </c>
      <c r="D32" s="11" t="s">
        <v>49</v>
      </c>
      <c r="E32" s="45"/>
      <c r="F32" s="89" t="e">
        <f>'Solid Products'!#REF!*Blad4!$B$1</f>
        <v>#REF!</v>
      </c>
      <c r="G32" s="89" t="e">
        <f>'Solid Products'!#REF!*Blad4!$B$1</f>
        <v>#REF!</v>
      </c>
      <c r="H32" s="89" t="e">
        <f>'Solid Products'!#REF!*Blad4!$B$1</f>
        <v>#REF!</v>
      </c>
      <c r="I32" s="70"/>
    </row>
    <row r="33" spans="1:9" ht="12.75" customHeight="1">
      <c r="A33" s="43"/>
      <c r="B33" s="44" t="s">
        <v>26</v>
      </c>
      <c r="C33" s="80" t="s">
        <v>34</v>
      </c>
      <c r="D33" s="11" t="s">
        <v>30</v>
      </c>
      <c r="E33" s="45"/>
      <c r="F33" s="89" t="e">
        <f>'Solid Products'!#REF!*Blad4!$B$1</f>
        <v>#REF!</v>
      </c>
      <c r="G33" s="89" t="e">
        <f>'Solid Products'!#REF!*Blad4!$B$1</f>
        <v>#REF!</v>
      </c>
      <c r="H33" s="89" t="e">
        <f>'Solid Products'!#REF!*Blad4!$B$1</f>
        <v>#REF!</v>
      </c>
      <c r="I33" s="70"/>
    </row>
    <row r="34" spans="1:9" ht="12.75" customHeight="1">
      <c r="A34" s="43"/>
      <c r="B34" s="48" t="s">
        <v>27</v>
      </c>
      <c r="C34" s="86" t="s">
        <v>34</v>
      </c>
      <c r="D34" s="18" t="s">
        <v>31</v>
      </c>
      <c r="E34" s="49"/>
      <c r="F34" s="89" t="e">
        <f>'Solid Products'!#REF!*Blad4!$B$1</f>
        <v>#REF!</v>
      </c>
      <c r="G34" s="89" t="e">
        <f>'Solid Products'!#REF!*Blad4!$B$1</f>
        <v>#REF!</v>
      </c>
      <c r="H34" s="89" t="e">
        <f>'Solid Products'!#REF!*Blad4!$B$1</f>
        <v>#REF!</v>
      </c>
      <c r="I34" s="70"/>
    </row>
    <row r="35" spans="1:9" ht="12.75" customHeight="1">
      <c r="A35" s="46"/>
      <c r="B35" s="44" t="s">
        <v>28</v>
      </c>
      <c r="C35" s="80" t="s">
        <v>34</v>
      </c>
      <c r="D35" s="11" t="s">
        <v>32</v>
      </c>
      <c r="E35" s="45"/>
      <c r="F35" s="89" t="e">
        <f>'Solid Products'!#REF!*Blad4!$B$1</f>
        <v>#REF!</v>
      </c>
      <c r="G35" s="89" t="e">
        <f>'Solid Products'!#REF!*Blad4!$B$1</f>
        <v>#REF!</v>
      </c>
      <c r="H35" s="89" t="e">
        <f>'Solid Products'!#REF!*Blad4!$B$1</f>
        <v>#REF!</v>
      </c>
      <c r="I35" s="70"/>
    </row>
    <row r="36" spans="1:9" ht="12.75" customHeight="1">
      <c r="A36" s="47"/>
      <c r="B36" s="48" t="s">
        <v>29</v>
      </c>
      <c r="C36" s="86" t="s">
        <v>34</v>
      </c>
      <c r="D36" s="18" t="s">
        <v>33</v>
      </c>
      <c r="E36" s="49"/>
      <c r="F36" s="89" t="e">
        <f>'Solid Products'!#REF!*Blad4!$B$1</f>
        <v>#REF!</v>
      </c>
      <c r="G36" s="89" t="e">
        <f>'Solid Products'!#REF!*Blad4!$B$1</f>
        <v>#REF!</v>
      </c>
      <c r="H36" s="89" t="e">
        <f>'Solid Products'!#REF!*Blad4!$B$1</f>
        <v>#REF!</v>
      </c>
      <c r="I36" s="70"/>
    </row>
    <row r="37" spans="1:9" ht="12.75" customHeight="1">
      <c r="A37" s="43"/>
      <c r="B37" s="44" t="s">
        <v>38</v>
      </c>
      <c r="C37" s="80" t="s">
        <v>34</v>
      </c>
      <c r="D37" s="11" t="s">
        <v>39</v>
      </c>
      <c r="E37" s="45"/>
      <c r="F37" s="89" t="e">
        <f>'Solid Products'!#REF!*Blad4!$B$1</f>
        <v>#REF!</v>
      </c>
      <c r="G37" s="89" t="e">
        <f>'Solid Products'!#REF!*Blad4!$B$1</f>
        <v>#REF!</v>
      </c>
      <c r="H37" s="89" t="e">
        <f>'Solid Products'!#REF!*Blad4!$B$1</f>
        <v>#REF!</v>
      </c>
      <c r="I37" s="70"/>
    </row>
    <row r="38" spans="1:9" ht="12.75" customHeight="1">
      <c r="A38" s="43"/>
      <c r="B38" s="44" t="s">
        <v>35</v>
      </c>
      <c r="C38" s="80" t="s">
        <v>34</v>
      </c>
      <c r="D38" s="11" t="s">
        <v>37</v>
      </c>
      <c r="E38" s="45"/>
      <c r="F38" s="89" t="e">
        <f>'Solid Products'!#REF!*Blad4!$B$1</f>
        <v>#REF!</v>
      </c>
      <c r="G38" s="89" t="e">
        <f>'Solid Products'!#REF!*Blad4!$B$1</f>
        <v>#REF!</v>
      </c>
      <c r="H38" s="89" t="e">
        <f>'Solid Products'!#REF!*Blad4!$B$1</f>
        <v>#REF!</v>
      </c>
      <c r="I38" s="70"/>
    </row>
    <row r="39" spans="1:9" ht="12.75" customHeight="1">
      <c r="A39" s="43"/>
      <c r="B39" s="44" t="s">
        <v>40</v>
      </c>
      <c r="C39" s="80" t="s">
        <v>34</v>
      </c>
      <c r="D39" s="11"/>
      <c r="E39" s="45"/>
      <c r="F39" s="89" t="e">
        <f>'Solid Products'!#REF!*Blad4!$B$1</f>
        <v>#REF!</v>
      </c>
      <c r="G39" s="89" t="e">
        <f>'Solid Products'!#REF!*Blad4!$B$1</f>
        <v>#REF!</v>
      </c>
      <c r="H39" s="89" t="e">
        <f>'Solid Products'!#REF!*Blad4!$B$1</f>
        <v>#REF!</v>
      </c>
      <c r="I39" s="70"/>
    </row>
    <row r="40" spans="1:9" ht="12.75" customHeight="1">
      <c r="A40" s="50"/>
      <c r="B40" s="72" t="s">
        <v>58</v>
      </c>
      <c r="C40" s="80" t="s">
        <v>34</v>
      </c>
      <c r="D40" s="77" t="s">
        <v>59</v>
      </c>
      <c r="E40" s="45"/>
      <c r="F40" s="89" t="e">
        <f>'Solid Products'!#REF!*Blad4!$B$1</f>
        <v>#REF!</v>
      </c>
      <c r="G40" s="89" t="e">
        <f>'Solid Products'!#REF!*Blad4!$B$1</f>
        <v>#REF!</v>
      </c>
      <c r="H40" s="89" t="e">
        <f>'Solid Products'!#REF!*Blad4!$B$1</f>
        <v>#REF!</v>
      </c>
      <c r="I40" s="70"/>
    </row>
    <row r="41" spans="1:9" ht="12.75" customHeight="1">
      <c r="A41" s="50"/>
      <c r="B41" s="73"/>
      <c r="C41" s="73"/>
      <c r="D41" s="12"/>
      <c r="E41" s="52"/>
      <c r="F41" s="90"/>
      <c r="G41" s="90"/>
      <c r="H41" s="90"/>
      <c r="I41" s="74"/>
    </row>
    <row r="42" spans="1:9" ht="12.75" customHeight="1" thickBot="1">
      <c r="A42" s="50"/>
      <c r="B42" s="75"/>
      <c r="C42" s="73"/>
      <c r="D42" s="76"/>
      <c r="E42" s="52"/>
      <c r="F42" s="90"/>
      <c r="G42" s="90"/>
      <c r="H42" s="90"/>
      <c r="I42" s="74"/>
    </row>
    <row r="43" spans="1:9" ht="12.75" customHeight="1">
      <c r="A43" s="35" t="s">
        <v>48</v>
      </c>
      <c r="B43" s="36"/>
      <c r="C43" s="37" t="s">
        <v>54</v>
      </c>
      <c r="D43" s="13"/>
      <c r="E43" s="39"/>
      <c r="F43" s="91"/>
      <c r="G43" s="91"/>
      <c r="H43" s="91"/>
      <c r="I43" s="41"/>
    </row>
    <row r="44" spans="1:9" ht="12.75" customHeight="1">
      <c r="A44" s="50"/>
      <c r="B44" s="44" t="s">
        <v>47</v>
      </c>
      <c r="C44" s="44" t="s">
        <v>66</v>
      </c>
      <c r="D44" s="11" t="s">
        <v>49</v>
      </c>
      <c r="E44" s="49"/>
      <c r="F44" s="89" t="e">
        <f>'Solid Products'!#REF!*Blad4!$B$1</f>
        <v>#REF!</v>
      </c>
      <c r="G44" s="89" t="e">
        <f>'Solid Products'!#REF!*Blad4!$B$1</f>
        <v>#REF!</v>
      </c>
      <c r="H44" s="89" t="e">
        <f>'Solid Products'!#REF!*Blad4!$B$1</f>
        <v>#REF!</v>
      </c>
      <c r="I44" s="70"/>
    </row>
    <row r="45" spans="1:9" ht="12.75" customHeight="1">
      <c r="A45" s="50"/>
      <c r="B45" s="44" t="s">
        <v>26</v>
      </c>
      <c r="C45" s="44" t="s">
        <v>66</v>
      </c>
      <c r="D45" s="18" t="s">
        <v>50</v>
      </c>
      <c r="E45" s="45"/>
      <c r="F45" s="89">
        <f>'Solid Products'!D18*Blad4!$B$1</f>
        <v>13.2</v>
      </c>
      <c r="G45" s="89">
        <f>'Solid Products'!E18*Blad4!$B$1</f>
        <v>12.6</v>
      </c>
      <c r="H45" s="89">
        <f>'Solid Products'!F18*Blad4!$B$1</f>
        <v>28.787999999999997</v>
      </c>
      <c r="I45" s="70"/>
    </row>
    <row r="46" spans="1:9" ht="12.75" customHeight="1">
      <c r="A46" s="50"/>
      <c r="B46" s="48" t="s">
        <v>27</v>
      </c>
      <c r="C46" s="44" t="s">
        <v>66</v>
      </c>
      <c r="D46" s="11" t="s">
        <v>51</v>
      </c>
      <c r="E46" s="49"/>
      <c r="F46" s="89">
        <f>'Solid Products'!D19*Blad4!$B$1</f>
        <v>18.599999999999998</v>
      </c>
      <c r="G46" s="89">
        <f>'Solid Products'!E19*Blad4!$B$1</f>
        <v>17.399999999999999</v>
      </c>
      <c r="H46" s="89">
        <f>'Solid Products'!F19*Blad4!$B$1</f>
        <v>38.387999999999998</v>
      </c>
      <c r="I46" s="70"/>
    </row>
    <row r="47" spans="1:9" ht="12.75" customHeight="1">
      <c r="A47" s="50"/>
      <c r="B47" s="44" t="s">
        <v>28</v>
      </c>
      <c r="C47" s="44" t="s">
        <v>66</v>
      </c>
      <c r="D47" s="18" t="s">
        <v>52</v>
      </c>
      <c r="E47" s="45"/>
      <c r="F47" s="89">
        <f>'Solid Products'!D20*Blad4!$B$1</f>
        <v>25.2</v>
      </c>
      <c r="G47" s="89">
        <f>'Solid Products'!E20*Blad4!$B$1</f>
        <v>24.599999999999998</v>
      </c>
      <c r="H47" s="89">
        <f>'Solid Products'!F20*Blad4!$B$1</f>
        <v>53.988</v>
      </c>
      <c r="I47" s="70"/>
    </row>
    <row r="48" spans="1:9" ht="12.75" customHeight="1">
      <c r="A48" s="50"/>
      <c r="B48" s="48" t="s">
        <v>29</v>
      </c>
      <c r="C48" s="44" t="s">
        <v>66</v>
      </c>
      <c r="D48" s="18" t="s">
        <v>53</v>
      </c>
      <c r="E48" s="45"/>
      <c r="F48" s="89">
        <f>'Solid Products'!D21*Blad4!$B$1</f>
        <v>36</v>
      </c>
      <c r="G48" s="89">
        <f>'Solid Products'!E21*Blad4!$B$1</f>
        <v>35.4</v>
      </c>
      <c r="H48" s="89">
        <f>'Solid Products'!F21*Blad4!$B$1</f>
        <v>77.987999999999985</v>
      </c>
      <c r="I48" s="70"/>
    </row>
    <row r="49" spans="1:9" ht="12.75" customHeight="1">
      <c r="A49" s="50"/>
      <c r="B49" s="48" t="s">
        <v>38</v>
      </c>
      <c r="C49" s="44" t="s">
        <v>66</v>
      </c>
      <c r="D49" s="18" t="s">
        <v>57</v>
      </c>
      <c r="E49" s="45"/>
      <c r="F49" s="89" t="e">
        <f>'Solid Products'!#REF!*Blad4!$B$1</f>
        <v>#REF!</v>
      </c>
      <c r="G49" s="89" t="e">
        <f>'Solid Products'!#REF!*Blad4!$B$1</f>
        <v>#REF!</v>
      </c>
      <c r="H49" s="89" t="e">
        <f>'Solid Products'!#REF!*Blad4!$B$1</f>
        <v>#REF!</v>
      </c>
      <c r="I49" s="70"/>
    </row>
    <row r="50" spans="1:9" ht="12.75" customHeight="1">
      <c r="A50" s="50"/>
      <c r="B50" s="48" t="s">
        <v>35</v>
      </c>
      <c r="C50" s="44" t="s">
        <v>66</v>
      </c>
      <c r="D50" s="18" t="s">
        <v>62</v>
      </c>
      <c r="E50" s="45"/>
      <c r="F50" s="89" t="e">
        <f>'Solid Products'!#REF!*Blad4!$B$1</f>
        <v>#REF!</v>
      </c>
      <c r="G50" s="89" t="e">
        <f>'Solid Products'!#REF!*Blad4!$B$1</f>
        <v>#REF!</v>
      </c>
      <c r="H50" s="89" t="e">
        <f>'Solid Products'!#REF!*Blad4!$B$1</f>
        <v>#REF!</v>
      </c>
      <c r="I50" s="70"/>
    </row>
    <row r="51" spans="1:9" ht="12.75" customHeight="1" thickBot="1">
      <c r="A51" s="50"/>
      <c r="B51" s="73"/>
      <c r="C51" s="73"/>
      <c r="D51" s="12"/>
      <c r="E51" s="52"/>
      <c r="F51" s="90"/>
      <c r="G51" s="90"/>
      <c r="H51" s="90"/>
      <c r="I51" s="74"/>
    </row>
    <row r="52" spans="1:9" ht="12.75" customHeight="1">
      <c r="A52" s="81" t="s">
        <v>48</v>
      </c>
      <c r="B52" s="82"/>
      <c r="C52" s="83" t="s">
        <v>54</v>
      </c>
      <c r="D52" s="84"/>
      <c r="E52" s="78"/>
      <c r="F52" s="92"/>
      <c r="G52" s="92"/>
      <c r="H52" s="92"/>
      <c r="I52" s="79"/>
    </row>
    <row r="53" spans="1:9" ht="12.75" customHeight="1">
      <c r="A53" s="50"/>
      <c r="B53" s="44" t="s">
        <v>47</v>
      </c>
      <c r="C53" s="80" t="s">
        <v>34</v>
      </c>
      <c r="D53" s="11" t="s">
        <v>49</v>
      </c>
      <c r="E53" s="49"/>
      <c r="F53" s="89" t="e">
        <f>'Solid Products'!#REF!*Blad4!$B$1</f>
        <v>#REF!</v>
      </c>
      <c r="G53" s="89" t="e">
        <f>'Solid Products'!#REF!*Blad4!$B$1</f>
        <v>#REF!</v>
      </c>
      <c r="H53" s="89" t="e">
        <f>'Solid Products'!#REF!*Blad4!$B$1</f>
        <v>#REF!</v>
      </c>
      <c r="I53" s="70"/>
    </row>
    <row r="54" spans="1:9" ht="12.75" customHeight="1">
      <c r="A54" s="50"/>
      <c r="B54" s="44" t="s">
        <v>26</v>
      </c>
      <c r="C54" s="80" t="s">
        <v>34</v>
      </c>
      <c r="D54" s="18" t="s">
        <v>50</v>
      </c>
      <c r="E54" s="45"/>
      <c r="F54" s="89" t="e">
        <f>'Solid Products'!#REF!*Blad4!$B$1</f>
        <v>#REF!</v>
      </c>
      <c r="G54" s="89" t="e">
        <f>'Solid Products'!#REF!*Blad4!$B$1</f>
        <v>#REF!</v>
      </c>
      <c r="H54" s="89" t="e">
        <f>'Solid Products'!#REF!*Blad4!$B$1</f>
        <v>#REF!</v>
      </c>
      <c r="I54" s="70"/>
    </row>
    <row r="55" spans="1:9" ht="12.75" customHeight="1">
      <c r="A55" s="50"/>
      <c r="B55" s="48" t="s">
        <v>27</v>
      </c>
      <c r="C55" s="80" t="s">
        <v>34</v>
      </c>
      <c r="D55" s="11" t="s">
        <v>51</v>
      </c>
      <c r="E55" s="49"/>
      <c r="F55" s="89" t="e">
        <f>'Solid Products'!#REF!*Blad4!$B$1</f>
        <v>#REF!</v>
      </c>
      <c r="G55" s="89" t="e">
        <f>'Solid Products'!#REF!*Blad4!$B$1</f>
        <v>#REF!</v>
      </c>
      <c r="H55" s="89" t="e">
        <f>'Solid Products'!#REF!*Blad4!$B$1</f>
        <v>#REF!</v>
      </c>
      <c r="I55" s="70"/>
    </row>
    <row r="56" spans="1:9" ht="12.75" customHeight="1">
      <c r="A56" s="50"/>
      <c r="B56" s="44" t="s">
        <v>28</v>
      </c>
      <c r="C56" s="80" t="s">
        <v>34</v>
      </c>
      <c r="D56" s="18" t="s">
        <v>52</v>
      </c>
      <c r="E56" s="45"/>
      <c r="F56" s="89" t="e">
        <f>'Solid Products'!#REF!*Blad4!$B$1</f>
        <v>#REF!</v>
      </c>
      <c r="G56" s="89" t="e">
        <f>'Solid Products'!#REF!*Blad4!$B$1</f>
        <v>#REF!</v>
      </c>
      <c r="H56" s="89" t="e">
        <f>'Solid Products'!#REF!*Blad4!$B$1</f>
        <v>#REF!</v>
      </c>
      <c r="I56" s="70"/>
    </row>
    <row r="57" spans="1:9" ht="12.75" customHeight="1">
      <c r="A57" s="50"/>
      <c r="B57" s="48" t="s">
        <v>29</v>
      </c>
      <c r="C57" s="80" t="s">
        <v>34</v>
      </c>
      <c r="D57" s="18" t="s">
        <v>53</v>
      </c>
      <c r="E57" s="45"/>
      <c r="F57" s="89" t="e">
        <f>'Solid Products'!#REF!*Blad4!$B$1</f>
        <v>#REF!</v>
      </c>
      <c r="G57" s="89" t="e">
        <f>'Solid Products'!#REF!*Blad4!$B$1</f>
        <v>#REF!</v>
      </c>
      <c r="H57" s="89" t="e">
        <f>'Solid Products'!#REF!*Blad4!$B$1</f>
        <v>#REF!</v>
      </c>
      <c r="I57" s="70"/>
    </row>
    <row r="58" spans="1:9" ht="12.75" customHeight="1">
      <c r="A58" s="50"/>
      <c r="B58" s="48" t="s">
        <v>38</v>
      </c>
      <c r="C58" s="80" t="s">
        <v>34</v>
      </c>
      <c r="D58" s="18" t="s">
        <v>57</v>
      </c>
      <c r="E58" s="45"/>
      <c r="F58" s="89" t="e">
        <f>'Solid Products'!#REF!*Blad4!$B$1</f>
        <v>#REF!</v>
      </c>
      <c r="G58" s="89" t="e">
        <f>'Solid Products'!#REF!*Blad4!$B$1</f>
        <v>#REF!</v>
      </c>
      <c r="H58" s="89" t="e">
        <f>'Solid Products'!#REF!*Blad4!$B$1</f>
        <v>#REF!</v>
      </c>
      <c r="I58" s="70"/>
    </row>
    <row r="59" spans="1:9" ht="12.75" customHeight="1">
      <c r="A59" s="50"/>
      <c r="B59" s="48" t="s">
        <v>35</v>
      </c>
      <c r="C59" s="80" t="s">
        <v>34</v>
      </c>
      <c r="D59" s="18" t="s">
        <v>62</v>
      </c>
      <c r="E59" s="45"/>
      <c r="F59" s="89" t="e">
        <f>'Solid Products'!#REF!*Blad4!$B$1</f>
        <v>#REF!</v>
      </c>
      <c r="G59" s="89" t="e">
        <f>'Solid Products'!#REF!*Blad4!$B$1</f>
        <v>#REF!</v>
      </c>
      <c r="H59" s="89" t="e">
        <f>'Solid Products'!#REF!*Blad4!$B$1</f>
        <v>#REF!</v>
      </c>
      <c r="I59" s="70"/>
    </row>
    <row r="60" spans="1:9" ht="12.75" customHeight="1" thickBot="1">
      <c r="A60" s="50"/>
      <c r="B60" s="73"/>
      <c r="C60" s="73"/>
      <c r="D60" s="12"/>
      <c r="E60" s="52"/>
      <c r="F60" s="90"/>
      <c r="G60" s="90"/>
      <c r="H60" s="90"/>
      <c r="I60" s="74"/>
    </row>
    <row r="61" spans="1:9" ht="12.75" customHeight="1">
      <c r="A61" s="35" t="s">
        <v>45</v>
      </c>
      <c r="B61" s="44" t="s">
        <v>41</v>
      </c>
      <c r="C61" s="44" t="s">
        <v>64</v>
      </c>
      <c r="D61" s="71" t="s">
        <v>44</v>
      </c>
      <c r="E61" s="45"/>
      <c r="F61" s="89">
        <f>'Solid Products'!D22*Blad4!$B$1</f>
        <v>24.599999999999998</v>
      </c>
      <c r="G61" s="89">
        <f>'Solid Products'!E22*Blad4!$B$1</f>
        <v>24</v>
      </c>
      <c r="H61" s="89">
        <f>'Solid Products'!F22*Blad4!$B$1</f>
        <v>53.988</v>
      </c>
      <c r="I61" s="70"/>
    </row>
    <row r="62" spans="1:9" ht="12.75" customHeight="1">
      <c r="A62" s="50"/>
      <c r="B62" s="72" t="s">
        <v>46</v>
      </c>
      <c r="C62" s="44" t="s">
        <v>64</v>
      </c>
      <c r="D62" s="71" t="s">
        <v>44</v>
      </c>
      <c r="E62" s="45"/>
      <c r="F62" s="89">
        <f>'Solid Products'!D24*Blad4!$B$1</f>
        <v>21</v>
      </c>
      <c r="G62" s="89">
        <f>'Solid Products'!E24*Blad4!$B$1</f>
        <v>20.399999999999999</v>
      </c>
      <c r="H62" s="89">
        <f>'Solid Products'!F24*Blad4!$B$1</f>
        <v>46.788000000000004</v>
      </c>
      <c r="I62" s="70"/>
    </row>
    <row r="63" spans="1:9" ht="12.75" customHeight="1">
      <c r="A63" s="50"/>
      <c r="B63" s="72" t="s">
        <v>55</v>
      </c>
      <c r="C63" s="44" t="s">
        <v>64</v>
      </c>
      <c r="D63" s="71"/>
      <c r="E63" s="45"/>
      <c r="F63" s="89" t="e">
        <f>'Solid Products'!#REF!*Blad4!$B$1</f>
        <v>#REF!</v>
      </c>
      <c r="G63" s="89" t="e">
        <f>'Solid Products'!#REF!*Blad4!$B$1</f>
        <v>#REF!</v>
      </c>
      <c r="H63" s="89" t="e">
        <f>'Solid Products'!#REF!*Blad4!$B$1</f>
        <v>#REF!</v>
      </c>
      <c r="I63" s="70"/>
    </row>
    <row r="64" spans="1:9" ht="12.75" customHeight="1">
      <c r="A64" s="50"/>
      <c r="B64" s="72" t="s">
        <v>56</v>
      </c>
      <c r="C64" s="44" t="s">
        <v>64</v>
      </c>
      <c r="D64" s="71"/>
      <c r="E64" s="45"/>
      <c r="F64" s="89" t="e">
        <f>'Solid Products'!#REF!*Blad4!$B$1</f>
        <v>#REF!</v>
      </c>
      <c r="G64" s="89" t="e">
        <f>'Solid Products'!#REF!*Blad4!$B$1</f>
        <v>#REF!</v>
      </c>
      <c r="H64" s="89" t="e">
        <f>'Solid Products'!#REF!*Blad4!$B$1</f>
        <v>#REF!</v>
      </c>
      <c r="I64" s="70"/>
    </row>
    <row r="65" spans="1:10" ht="12.75" customHeight="1" thickBot="1">
      <c r="A65" s="50"/>
      <c r="B65" s="73"/>
      <c r="C65" s="73"/>
      <c r="D65" s="12"/>
      <c r="E65" s="52"/>
      <c r="F65" s="90"/>
      <c r="G65" s="90"/>
      <c r="H65" s="90"/>
      <c r="I65" s="74"/>
    </row>
    <row r="66" spans="1:10" ht="12.75" customHeight="1">
      <c r="A66" s="35" t="s">
        <v>60</v>
      </c>
      <c r="B66" s="72" t="s">
        <v>61</v>
      </c>
      <c r="C66" s="44"/>
      <c r="D66" s="71"/>
      <c r="E66" s="45"/>
      <c r="F66" s="89">
        <f>'Solid Products'!D25*Blad4!$B$1</f>
        <v>7.8</v>
      </c>
      <c r="G66" s="89">
        <f>'Solid Products'!E25*Blad4!$B$1</f>
        <v>7.1999999999999993</v>
      </c>
      <c r="H66" s="89">
        <f>'Solid Products'!F25*Blad4!$B$1</f>
        <v>16.788</v>
      </c>
      <c r="I66" s="70"/>
    </row>
    <row r="67" spans="1:10" ht="12.75" customHeight="1" thickBot="1">
      <c r="A67" s="7"/>
      <c r="B67" s="8"/>
      <c r="C67" s="8"/>
      <c r="D67" s="8"/>
      <c r="E67" s="8"/>
      <c r="F67" s="8"/>
      <c r="G67" s="8"/>
      <c r="H67" s="9"/>
      <c r="I67" s="10"/>
    </row>
    <row r="68" spans="1:10" ht="12.75" customHeight="1">
      <c r="A68" s="2"/>
      <c r="B68" s="2"/>
      <c r="C68" s="2"/>
      <c r="D68" s="2"/>
      <c r="E68" s="3"/>
      <c r="F68" s="5"/>
      <c r="G68" s="5"/>
      <c r="H68" s="5"/>
      <c r="I68" s="6"/>
    </row>
    <row r="69" spans="1:10" ht="12.75" customHeight="1">
      <c r="A69" s="2"/>
      <c r="B69" s="2"/>
      <c r="C69" s="2"/>
      <c r="D69" s="2"/>
      <c r="E69" s="3"/>
      <c r="F69" s="5"/>
      <c r="G69" s="5"/>
      <c r="H69" s="5"/>
      <c r="I69" s="6"/>
    </row>
    <row r="70" spans="1:10" ht="12.75" customHeight="1">
      <c r="A70" s="2"/>
      <c r="B70" s="2"/>
      <c r="C70" s="2"/>
      <c r="D70" s="2"/>
      <c r="E70" s="3"/>
      <c r="F70" s="5"/>
      <c r="G70" s="5"/>
      <c r="H70" s="5"/>
      <c r="I70" s="6"/>
    </row>
    <row r="71" spans="1:10" ht="12.75" customHeight="1">
      <c r="A71" s="34"/>
      <c r="B71" s="54"/>
      <c r="D71" s="55"/>
      <c r="E71" s="3"/>
      <c r="F71" s="56" t="s">
        <v>22</v>
      </c>
      <c r="G71" s="56"/>
      <c r="H71" s="56"/>
      <c r="I71" s="57"/>
    </row>
    <row r="72" spans="1:10" ht="12.75" customHeight="1">
      <c r="F72" s="56" t="s">
        <v>18</v>
      </c>
      <c r="G72" s="56"/>
      <c r="H72" s="56"/>
      <c r="I72" s="57"/>
    </row>
    <row r="73" spans="1:10" ht="12.75" customHeight="1">
      <c r="A73" s="14" t="s">
        <v>16</v>
      </c>
      <c r="B73" s="15" t="s">
        <v>69</v>
      </c>
      <c r="F73" s="56" t="s">
        <v>23</v>
      </c>
      <c r="G73" s="56"/>
      <c r="H73" s="56"/>
      <c r="I73" s="57"/>
    </row>
    <row r="74" spans="1:10" ht="12.75" customHeight="1">
      <c r="A74" s="14"/>
      <c r="B74" s="15" t="s">
        <v>70</v>
      </c>
      <c r="F74" s="56"/>
      <c r="G74" s="56"/>
      <c r="H74" s="56"/>
      <c r="I74" s="58"/>
    </row>
    <row r="75" spans="1:10" ht="12.75" customHeight="1">
      <c r="A75" s="14"/>
      <c r="B75" s="15" t="s">
        <v>71</v>
      </c>
      <c r="F75" s="56"/>
      <c r="G75" s="56"/>
      <c r="H75" s="56"/>
      <c r="I75" s="58"/>
    </row>
    <row r="76" spans="1:10" ht="12.75" customHeight="1">
      <c r="A76" s="14"/>
      <c r="B76" s="16"/>
    </row>
    <row r="77" spans="1:10" ht="12.75" customHeight="1">
      <c r="A77" s="14" t="s">
        <v>12</v>
      </c>
      <c r="B77" s="16" t="s">
        <v>21</v>
      </c>
      <c r="E77" s="3"/>
      <c r="F77" s="4"/>
      <c r="G77" s="4"/>
      <c r="H77" s="4"/>
      <c r="I77" s="59"/>
      <c r="J77" s="2"/>
    </row>
    <row r="78" spans="1:10" ht="12.75" customHeight="1">
      <c r="A78" s="14"/>
      <c r="B78" s="16" t="s">
        <v>24</v>
      </c>
      <c r="E78" s="3"/>
      <c r="F78" s="4"/>
      <c r="G78" s="4"/>
      <c r="H78" s="4"/>
      <c r="I78" s="59"/>
      <c r="J78" s="2"/>
    </row>
    <row r="79" spans="1:10" ht="12.75" customHeight="1">
      <c r="A79" s="14"/>
      <c r="B79" s="16"/>
      <c r="E79" s="60"/>
      <c r="F79" s="61" t="s">
        <v>19</v>
      </c>
      <c r="G79" s="62"/>
      <c r="H79" s="62"/>
      <c r="I79" s="63"/>
      <c r="J79" s="2"/>
    </row>
    <row r="80" spans="1:10" ht="12.75" customHeight="1">
      <c r="A80" s="14"/>
      <c r="B80" s="17"/>
      <c r="E80" s="3"/>
      <c r="F80" s="64"/>
      <c r="G80" s="4"/>
      <c r="H80" s="4"/>
      <c r="I80" s="65"/>
      <c r="J80" s="2"/>
    </row>
    <row r="81" spans="5:10" ht="12.75" customHeight="1">
      <c r="E81" s="3"/>
      <c r="F81" s="64"/>
      <c r="G81" s="4"/>
      <c r="H81" s="4"/>
      <c r="I81" s="66"/>
      <c r="J81" s="2"/>
    </row>
    <row r="82" spans="5:10" ht="12.75" customHeight="1">
      <c r="E82" s="3"/>
      <c r="F82" s="67"/>
      <c r="G82" s="68"/>
      <c r="H82" s="68"/>
      <c r="I82" s="69"/>
      <c r="J82" s="2"/>
    </row>
  </sheetData>
  <mergeCells count="10">
    <mergeCell ref="B12:I12"/>
    <mergeCell ref="B13:I13"/>
    <mergeCell ref="B14:I14"/>
    <mergeCell ref="B15:I15"/>
    <mergeCell ref="B6:I6"/>
    <mergeCell ref="B7:I7"/>
    <mergeCell ref="B8:I8"/>
    <mergeCell ref="B9:I9"/>
    <mergeCell ref="B10:I10"/>
    <mergeCell ref="B11:I11"/>
  </mergeCells>
  <pageMargins left="0.25" right="0.25" top="0.75" bottom="0.75" header="0.3" footer="0.3"/>
  <pageSetup paperSize="9"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4"/>
  <sheetViews>
    <sheetView workbookViewId="0">
      <selection activeCell="B3" sqref="B2:B3"/>
    </sheetView>
  </sheetViews>
  <sheetFormatPr defaultColWidth="9" defaultRowHeight="13.8"/>
  <cols>
    <col min="1" max="1" width="9" style="1"/>
    <col min="2" max="2" width="9.69921875" style="1" bestFit="1" customWidth="1"/>
    <col min="3" max="16384" width="9" style="1"/>
  </cols>
  <sheetData>
    <row r="1" spans="1:2">
      <c r="A1" s="87">
        <v>1</v>
      </c>
      <c r="B1" s="88">
        <v>1.2</v>
      </c>
    </row>
    <row r="2" spans="1:2">
      <c r="A2" s="87">
        <v>200</v>
      </c>
      <c r="B2" s="88">
        <f>A2*$B$1</f>
        <v>240</v>
      </c>
    </row>
    <row r="3" spans="1:2">
      <c r="A3" s="87">
        <v>400</v>
      </c>
      <c r="B3" s="88">
        <f>A3*$B$1</f>
        <v>480</v>
      </c>
    </row>
    <row r="4" spans="1:2">
      <c r="A4" s="87">
        <v>800</v>
      </c>
      <c r="B4" s="88">
        <f>A4*$B$1</f>
        <v>960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Solid Products</vt:lpstr>
      <vt:lpstr>Pricelist June '20 usd</vt:lpstr>
      <vt:lpstr>Blad4</vt:lpstr>
      <vt:lpstr>'Solid Products'!Print_Area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Office-gebruiker</dc:creator>
  <cp:lastModifiedBy>Inge Overmeer</cp:lastModifiedBy>
  <cp:lastPrinted>2021-12-07T14:02:07Z</cp:lastPrinted>
  <dcterms:created xsi:type="dcterms:W3CDTF">2016-05-26T07:44:31Z</dcterms:created>
  <dcterms:modified xsi:type="dcterms:W3CDTF">2022-03-03T09:23:33Z</dcterms:modified>
</cp:coreProperties>
</file>